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0"/>
  </bookViews>
  <sheets>
    <sheet name="BS" sheetId="1" r:id="rId1"/>
    <sheet name="PL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<sst xmlns="http://schemas.openxmlformats.org/spreadsheetml/2006/main" count="179" uniqueCount="143">
  <si>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</si>
  <si>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</si>
  <si>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</si>
  <si>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</si>
  <si>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</si>
  <si>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</si>
  <si>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(UNAUDITED)</t>
  </si>
  <si>
    <t>Revenue</t>
  </si>
  <si>
    <t>Distribution costs</t>
  </si>
  <si>
    <t>Year Ended</t>
  </si>
  <si>
    <t>RM</t>
  </si>
  <si>
    <t>CURRENT</t>
  </si>
  <si>
    <t>QUARTER</t>
  </si>
  <si>
    <t>ENDED</t>
  </si>
  <si>
    <t>CUMULATIVE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</si>
  <si>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</si>
  <si>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</si>
  <si>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</si>
  <si>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</si>
  <si>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</si>
  <si>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</si>
  <si>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</si>
  <si>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CONDENSED CONSOLIDATED CASH FLOW STATEMENT</t>
  </si>
  <si>
    <t>ended</t>
  </si>
  <si>
    <t>Non-cash items</t>
  </si>
  <si>
    <t>Non-operating items (which are investing / financing)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</si>
  <si>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</si>
  <si>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</si>
  <si>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</si>
  <si>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</si>
  <si>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</si>
  <si>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Investing Activities</t>
  </si>
  <si>
    <t>Financing Activities</t>
  </si>
  <si>
    <t>Net Change in Cash &amp; Cash Equivalents</t>
  </si>
  <si>
    <t>Cash &amp; Cash Equivalents at beginning of year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</si>
  <si>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</si>
  <si>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</si>
  <si>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</si>
  <si>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</si>
  <si>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</si>
  <si>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</si>
  <si>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PERIOD TO DATE</t>
  </si>
  <si>
    <t>PREVIOUS</t>
  </si>
  <si>
    <t>CONDENSED CONSOLIDATED INCOME STATEMENT</t>
  </si>
  <si>
    <t>Adjustments for non-cash flow:-</t>
  </si>
  <si>
    <t xml:space="preserve"> - Term loan</t>
  </si>
  <si>
    <t xml:space="preserve"> - Finance creditors</t>
  </si>
  <si>
    <t>Net interest paid</t>
  </si>
  <si>
    <t>Cash &amp; Cash Equivalents at end of period</t>
  </si>
  <si>
    <t>3-MONTH</t>
  </si>
  <si>
    <t>KPS CONSORTIUM BERHAD</t>
  </si>
  <si>
    <t>Net profit for the period</t>
  </si>
  <si>
    <t>(The Condensed Consolidated Income Statement should be read in conjunction with the Annual Financial</t>
  </si>
  <si>
    <t>(The Condensed Consolidated Statement Of Changes In Equity should be read in conjunction with the Annual Financial</t>
  </si>
  <si>
    <t>Premium</t>
  </si>
  <si>
    <t xml:space="preserve"> - Purchase of property, plant &amp; equipment</t>
  </si>
  <si>
    <t xml:space="preserve"> - Proceeds from disposal of property, plant &amp; equipment</t>
  </si>
  <si>
    <t>Interest Income</t>
  </si>
  <si>
    <t xml:space="preserve">(The Condensed Consolidated Cashflow Statement should be read in conjunction with </t>
  </si>
  <si>
    <t>Income tax expense</t>
  </si>
  <si>
    <t>Attributable to:</t>
  </si>
  <si>
    <t xml:space="preserve">     Equity holders of the parent</t>
  </si>
  <si>
    <t>Other income</t>
  </si>
  <si>
    <t>Other expenses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</si>
  <si>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</si>
  <si>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</si>
  <si>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</si>
  <si>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</si>
  <si>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</si>
  <si>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</si>
  <si>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Minority Interest</t>
  </si>
  <si>
    <t>Non-current liabilities</t>
  </si>
  <si>
    <t>Deferred tax liabilities</t>
  </si>
  <si>
    <t>Current Liabilities</t>
  </si>
  <si>
    <t>CONDENSED CONSOLIDATED BALANCE SHEETS (UNAUDITED)</t>
  </si>
  <si>
    <t>(The Condensed Consolidated Balance Sheets should be read in conjunction with the</t>
  </si>
  <si>
    <t>Minority</t>
  </si>
  <si>
    <t>Interest</t>
  </si>
  <si>
    <t>Equity</t>
  </si>
  <si>
    <t>Trade receivables</t>
  </si>
  <si>
    <t>EQUITY AND LIABILITIES</t>
  </si>
  <si>
    <t>Other reserves</t>
  </si>
  <si>
    <t>Accumulated loss</t>
  </si>
  <si>
    <t>Total equity</t>
  </si>
  <si>
    <t>TOTAL ASSETS</t>
  </si>
  <si>
    <t>TOTAL EQUITY AND LIABILITIES</t>
  </si>
  <si>
    <t>NOTE</t>
  </si>
  <si>
    <t>Equity attributable to equity holders of the parent</t>
  </si>
  <si>
    <t>Current</t>
  </si>
  <si>
    <t>Under provision in prior year</t>
  </si>
  <si>
    <t>Total non-current liabilities</t>
  </si>
  <si>
    <t>Total Liabilities</t>
  </si>
  <si>
    <t>Profit/(loss) before taxation</t>
  </si>
  <si>
    <t xml:space="preserve"> - Repayment of BA &amp; TR</t>
  </si>
  <si>
    <t>Total current liabilities</t>
  </si>
  <si>
    <t>\</t>
  </si>
  <si>
    <t>Less: Minority Interest</t>
  </si>
  <si>
    <t>Transfer from / (to) deferred tax.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</si>
  <si>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</si>
  <si>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</si>
  <si>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</si>
  <si>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</si>
  <si>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Net cash flows (used in ) / generated from investing activities</t>
  </si>
  <si>
    <t>Net cash flows (used in) / generated from operating activities</t>
  </si>
  <si>
    <t>Net cash flows (used in) / generated from financing activities</t>
  </si>
  <si>
    <t xml:space="preserve">Share of profit </t>
  </si>
  <si>
    <t>31 Dec 2008</t>
  </si>
  <si>
    <t>Prepaid land lease payment</t>
  </si>
  <si>
    <t>Investment  properties</t>
  </si>
  <si>
    <t>Goodwill on consolidation</t>
  </si>
  <si>
    <t>Inventories</t>
  </si>
  <si>
    <t>Other receivables</t>
  </si>
  <si>
    <t>Tax recoverable</t>
  </si>
  <si>
    <t>Cash &amp; bank balance</t>
  </si>
  <si>
    <t>Fixed deposits with licnesed bank</t>
  </si>
  <si>
    <t>Finance creditors</t>
  </si>
  <si>
    <t>Borrowings</t>
  </si>
  <si>
    <t>Other payble</t>
  </si>
  <si>
    <t xml:space="preserve">Trade payables </t>
  </si>
  <si>
    <t>Amount dut to directors</t>
  </si>
  <si>
    <t>Tax payable</t>
  </si>
  <si>
    <t>Annual Financial Report for the year ended 31 December 2008)</t>
  </si>
  <si>
    <t>Balance at 1 Jan 2008</t>
  </si>
  <si>
    <t>Balance at 1 Jan 2009</t>
  </si>
  <si>
    <t>Non-</t>
  </si>
  <si>
    <t>distributable</t>
  </si>
  <si>
    <t>Distributable</t>
  </si>
  <si>
    <t>&lt;------------Attributable to equity holder of the Company--------------&gt;</t>
  </si>
  <si>
    <t>Profit for the financial year</t>
  </si>
  <si>
    <t>Balance at 31 Dec 2008</t>
  </si>
  <si>
    <t>the Annual Financial Report for the year ended 31 December 2008)</t>
  </si>
  <si>
    <t>AS AT 30 JUNE 2009</t>
  </si>
  <si>
    <t>FOR THE QUARTER ENDED 30 JUNE 2009</t>
  </si>
  <si>
    <t>FOR THE 6 MONTHS PERIOD ENDED 30 JUNE 2009</t>
  </si>
  <si>
    <t>Balance at 30 June 2009</t>
  </si>
  <si>
    <t>6-MONTH</t>
  </si>
  <si>
    <t>30 Jun 2009</t>
  </si>
  <si>
    <t>30 Jun 2008</t>
  </si>
  <si>
    <t>30/6/2008</t>
  </si>
  <si>
    <t>6-month</t>
  </si>
  <si>
    <t>30/6/2009</t>
  </si>
  <si>
    <t>Year Ended</t>
  </si>
  <si>
    <t>30 Jun 2009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</si>
</sst>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0.0"/>
    <numFmt numFmtId="186" formatCode="_(* #,##0.000_);_(* \(#,##0.000\);_(* &quot;-&quot;???_);_(@_)"/>
    <numFmt numFmtId="187" formatCode=";;0.0%"/>
    <numFmt numFmtId="188" formatCode=";;"/>
    <numFmt numFmtId="189" formatCode="#,##0.0_);\(#,##0.0\)"/>
    <numFmt numFmtId="190" formatCode="m/d/yyyy"/>
    <numFmt numFmtId="191" formatCode="_(* #,##0.000000000_);_(* \(#,##0.000000000\);_(* &quot;-&quot;??_);_(@_)"/>
    <numFmt numFmtId="192" formatCode="_(* #,##0.0000000000_);_(* \(#,##0.0000000000\);_(* &quot;-&quot;??_);_(@_)"/>
    <numFmt numFmtId="193" formatCode="_(* #,##0.0000000000_);_(* \(#,##0.0000000000\);_(* &quot;-&quot;??????????_);_(@_)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</numFmts>
  <fonts count="13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Accounting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Fill="1" applyAlignment="1">
      <alignment/>
    </xf>
    <xf numFmtId="177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71" fontId="3" fillId="0" borderId="0" xfId="15" applyFont="1" applyFill="1" applyAlignment="1">
      <alignment/>
    </xf>
    <xf numFmtId="171" fontId="3" fillId="0" borderId="0" xfId="15" applyFont="1" applyFill="1" applyAlignment="1" quotePrefix="1">
      <alignment/>
    </xf>
    <xf numFmtId="177" fontId="3" fillId="0" borderId="1" xfId="15" applyNumberFormat="1" applyFont="1" applyFill="1" applyBorder="1" applyAlignment="1">
      <alignment/>
    </xf>
    <xf numFmtId="177" fontId="3" fillId="0" borderId="2" xfId="15" applyNumberFormat="1" applyFont="1" applyFill="1" applyBorder="1" applyAlignment="1">
      <alignment/>
    </xf>
    <xf numFmtId="177" fontId="5" fillId="0" borderId="0" xfId="15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7" fontId="5" fillId="0" borderId="0" xfId="15" applyNumberFormat="1" applyFont="1" applyFill="1" applyAlignment="1">
      <alignment horizontal="center"/>
    </xf>
    <xf numFmtId="177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15" applyNumberFormat="1" applyFont="1" applyFill="1" applyAlignment="1">
      <alignment horizontal="center"/>
    </xf>
    <xf numFmtId="177" fontId="6" fillId="0" borderId="0" xfId="15" applyNumberFormat="1" applyFont="1" applyFill="1" applyAlignment="1" quotePrefix="1">
      <alignment horizontal="center"/>
    </xf>
    <xf numFmtId="177" fontId="6" fillId="0" borderId="0" xfId="15" applyNumberFormat="1" applyFont="1" applyFill="1" applyAlignment="1">
      <alignment horizontal="center"/>
    </xf>
    <xf numFmtId="177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71" fontId="3" fillId="2" borderId="0" xfId="15" applyFont="1" applyFill="1" applyAlignment="1">
      <alignment/>
    </xf>
    <xf numFmtId="177" fontId="3" fillId="0" borderId="2" xfId="0" applyNumberFormat="1" applyFont="1" applyFill="1" applyBorder="1" applyAlignment="1">
      <alignment/>
    </xf>
    <xf numFmtId="171" fontId="1" fillId="0" borderId="0" xfId="15" applyFont="1" applyAlignment="1">
      <alignment/>
    </xf>
    <xf numFmtId="171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77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77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71" fontId="3" fillId="0" borderId="0" xfId="15" applyFont="1" applyFill="1" applyAlignment="1" quotePrefix="1">
      <alignment horizontal="center"/>
    </xf>
    <xf numFmtId="177" fontId="6" fillId="0" borderId="0" xfId="15" applyNumberFormat="1" applyFont="1" applyFill="1" applyBorder="1" applyAlignment="1" quotePrefix="1">
      <alignment horizontal="center"/>
    </xf>
    <xf numFmtId="177" fontId="5" fillId="0" borderId="0" xfId="15" applyNumberFormat="1" applyFont="1" applyFill="1" applyBorder="1" applyAlignment="1" quotePrefix="1">
      <alignment horizontal="center"/>
    </xf>
    <xf numFmtId="177" fontId="6" fillId="0" borderId="0" xfId="15" applyNumberFormat="1" applyFont="1" applyFill="1" applyBorder="1" applyAlignment="1">
      <alignment horizontal="center"/>
    </xf>
    <xf numFmtId="177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77" fontId="3" fillId="2" borderId="2" xfId="15" applyNumberFormat="1" applyFont="1" applyFill="1" applyBorder="1" applyAlignment="1">
      <alignment/>
    </xf>
    <xf numFmtId="171" fontId="3" fillId="0" borderId="0" xfId="15" applyFont="1" applyFill="1" applyBorder="1" applyAlignment="1">
      <alignment/>
    </xf>
    <xf numFmtId="171" fontId="5" fillId="0" borderId="0" xfId="15" applyFont="1" applyFill="1" applyBorder="1" applyAlignment="1">
      <alignment/>
    </xf>
    <xf numFmtId="171" fontId="0" fillId="0" borderId="0" xfId="15" applyFill="1" applyAlignment="1">
      <alignment/>
    </xf>
    <xf numFmtId="171" fontId="0" fillId="0" borderId="0" xfId="15" applyFill="1" applyBorder="1" applyAlignment="1">
      <alignment/>
    </xf>
    <xf numFmtId="177" fontId="8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177" fontId="10" fillId="0" borderId="0" xfId="15" applyNumberFormat="1" applyFont="1" applyAlignment="1">
      <alignment horizontal="center"/>
    </xf>
    <xf numFmtId="177" fontId="9" fillId="0" borderId="0" xfId="15" applyNumberFormat="1" applyFont="1" applyAlignment="1">
      <alignment/>
    </xf>
    <xf numFmtId="177" fontId="11" fillId="0" borderId="0" xfId="15" applyNumberFormat="1" applyFont="1" applyAlignment="1">
      <alignment horizontal="center"/>
    </xf>
    <xf numFmtId="177" fontId="9" fillId="0" borderId="0" xfId="15" applyNumberFormat="1" applyFont="1" applyAlignment="1">
      <alignment horizontal="center"/>
    </xf>
    <xf numFmtId="177" fontId="9" fillId="0" borderId="1" xfId="15" applyNumberFormat="1" applyFont="1" applyBorder="1" applyAlignment="1">
      <alignment/>
    </xf>
    <xf numFmtId="177" fontId="9" fillId="0" borderId="4" xfId="15" applyNumberFormat="1" applyFont="1" applyBorder="1" applyAlignment="1">
      <alignment/>
    </xf>
    <xf numFmtId="177" fontId="9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7" fontId="9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" fontId="4" fillId="0" borderId="0" xfId="0" applyNumberFormat="1" applyFont="1" applyFill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NumberFormat="1" applyFont="1" applyAlignment="1">
      <alignment/>
    </xf>
    <xf numFmtId="177" fontId="9" fillId="0" borderId="0" xfId="15" applyNumberFormat="1" applyFont="1" applyFill="1" applyAlignment="1">
      <alignment/>
    </xf>
    <xf numFmtId="177" fontId="9" fillId="0" borderId="0" xfId="15" applyNumberFormat="1" applyFont="1" applyBorder="1" applyAlignment="1">
      <alignment/>
    </xf>
    <xf numFmtId="0" fontId="9" fillId="0" borderId="0" xfId="15" applyNumberFormat="1" applyFont="1" applyAlignment="1">
      <alignment horizontal="left"/>
    </xf>
    <xf numFmtId="177" fontId="9" fillId="0" borderId="1" xfId="15" applyNumberFormat="1" applyFont="1" applyFill="1" applyBorder="1" applyAlignment="1">
      <alignment/>
    </xf>
    <xf numFmtId="0" fontId="9" fillId="2" borderId="0" xfId="0" applyNumberFormat="1" applyFont="1" applyFill="1" applyAlignment="1">
      <alignment/>
    </xf>
    <xf numFmtId="177" fontId="9" fillId="0" borderId="0" xfId="15" applyNumberFormat="1" applyFont="1" applyFill="1" applyBorder="1" applyAlignment="1">
      <alignment/>
    </xf>
    <xf numFmtId="177" fontId="9" fillId="0" borderId="3" xfId="15" applyNumberFormat="1" applyFont="1" applyFill="1" applyBorder="1" applyAlignment="1">
      <alignment/>
    </xf>
    <xf numFmtId="37" fontId="9" fillId="0" borderId="0" xfId="0" applyNumberFormat="1" applyFont="1" applyAlignment="1">
      <alignment horizontal="left"/>
    </xf>
    <xf numFmtId="0" fontId="9" fillId="2" borderId="0" xfId="0" applyFont="1" applyFill="1" applyAlignment="1">
      <alignment/>
    </xf>
    <xf numFmtId="177" fontId="9" fillId="0" borderId="2" xfId="15" applyNumberFormat="1" applyFont="1" applyFill="1" applyBorder="1" applyAlignment="1">
      <alignment/>
    </xf>
    <xf numFmtId="177" fontId="9" fillId="0" borderId="0" xfId="15" applyNumberFormat="1" applyFont="1" applyAlignment="1" quotePrefix="1">
      <alignment horizontal="center"/>
    </xf>
    <xf numFmtId="177" fontId="12" fillId="0" borderId="0" xfId="15" applyNumberFormat="1" applyFont="1" applyAlignment="1">
      <alignment horizontal="center"/>
    </xf>
    <xf numFmtId="177" fontId="9" fillId="0" borderId="2" xfId="0" applyNumberFormat="1" applyFont="1" applyBorder="1" applyAlignment="1">
      <alignment/>
    </xf>
    <xf numFmtId="177" fontId="9" fillId="0" borderId="0" xfId="15" applyNumberFormat="1" applyFont="1" applyBorder="1" applyAlignment="1" quotePrefix="1">
      <alignment horizontal="center"/>
    </xf>
    <xf numFmtId="177" fontId="12" fillId="0" borderId="0" xfId="15" applyNumberFormat="1" applyFont="1" applyBorder="1" applyAlignment="1">
      <alignment horizontal="center"/>
    </xf>
    <xf numFmtId="177" fontId="4" fillId="0" borderId="0" xfId="15" applyNumberFormat="1" applyFont="1" applyFill="1" applyAlignment="1">
      <alignment horizontal="left"/>
    </xf>
    <xf numFmtId="171" fontId="3" fillId="0" borderId="4" xfId="15" applyFont="1" applyFill="1" applyBorder="1" applyAlignment="1">
      <alignment/>
    </xf>
    <xf numFmtId="177" fontId="9" fillId="0" borderId="0" xfId="15" applyNumberFormat="1" applyFont="1" applyFill="1" applyAlignment="1" quotePrefix="1">
      <alignment horizontal="center"/>
    </xf>
    <xf numFmtId="177" fontId="12" fillId="0" borderId="0" xfId="15" applyNumberFormat="1" applyFont="1" applyFill="1" applyAlignment="1">
      <alignment horizontal="center"/>
    </xf>
    <xf numFmtId="177" fontId="9" fillId="0" borderId="2" xfId="0" applyNumberFormat="1" applyFont="1" applyFill="1" applyBorder="1" applyAlignment="1">
      <alignment/>
    </xf>
    <xf numFmtId="177" fontId="9" fillId="0" borderId="0" xfId="0" applyNumberFormat="1" applyFont="1" applyFill="1" applyAlignment="1">
      <alignment/>
    </xf>
    <xf numFmtId="177" fontId="2" fillId="0" borderId="0" xfId="15" applyNumberFormat="1" applyFont="1" applyFill="1" applyAlignment="1">
      <alignment horizontal="left"/>
    </xf>
    <xf numFmtId="177" fontId="4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75" zoomScaleNormal="75" workbookViewId="0" topLeftCell="A33">
      <selection activeCell="A33" sqref="A33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18.16015625" style="2" customWidth="1"/>
    <col min="5" max="5" width="0.65625" style="2" customWidth="1"/>
    <col min="6" max="6" width="16.16015625" style="2" customWidth="1"/>
    <col min="7" max="7" width="4.16015625" style="2" customWidth="1"/>
    <col min="8" max="8" width="5.83203125" style="2" customWidth="1"/>
    <col min="9" max="9" width="13.33203125" style="2" bestFit="1" customWidth="1"/>
    <col min="10" max="10" width="6.66015625" style="2" customWidth="1"/>
    <col min="11" max="11" width="10.83203125" style="2" bestFit="1" customWidth="1"/>
    <col min="12" max="16384" width="9.33203125" style="2" customWidth="1"/>
  </cols>
  <sheetData>
    <row r="1" spans="1:6" ht="18" customHeight="1">
      <c r="A1" s="90" t="s">
        <v>50</v>
      </c>
      <c r="B1" s="90"/>
      <c r="C1" s="90"/>
      <c r="D1" s="90"/>
      <c r="E1" s="90"/>
      <c r="F1" s="90"/>
    </row>
    <row r="2" spans="1:6" ht="15" customHeight="1">
      <c r="A2" s="91" t="s">
        <v>74</v>
      </c>
      <c r="B2" s="91"/>
      <c r="C2" s="91"/>
      <c r="D2" s="91"/>
      <c r="E2" s="91"/>
      <c r="F2" s="91"/>
    </row>
    <row r="3" spans="1:6" ht="15">
      <c r="A3" s="91" t="s">
        <v>131</v>
      </c>
      <c r="B3" s="91"/>
      <c r="C3" s="91"/>
      <c r="D3" s="91"/>
      <c r="E3" s="91"/>
      <c r="F3" s="91"/>
    </row>
    <row r="4" spans="1:6" ht="15" hidden="1">
      <c r="A4" s="84"/>
      <c r="B4" s="84"/>
      <c r="C4" s="84"/>
      <c r="D4" s="84"/>
      <c r="E4" s="84"/>
      <c r="F4" s="84"/>
    </row>
    <row r="5" spans="4:9" ht="12.75">
      <c r="D5" s="16" t="s">
        <v>141</v>
      </c>
      <c r="F5" s="16" t="s">
        <v>9</v>
      </c>
      <c r="I5" s="16"/>
    </row>
    <row r="6" spans="4:10" ht="12.75">
      <c r="D6" s="17" t="s">
        <v>142</v>
      </c>
      <c r="E6" s="3"/>
      <c r="F6" s="17" t="s">
        <v>106</v>
      </c>
      <c r="G6" s="1"/>
      <c r="H6" s="1"/>
      <c r="I6" s="35"/>
      <c r="J6" s="1"/>
    </row>
    <row r="7" spans="4:10" ht="12.75">
      <c r="D7" s="9"/>
      <c r="F7" s="9"/>
      <c r="G7" s="1"/>
      <c r="H7" s="1"/>
      <c r="I7" s="36"/>
      <c r="J7" s="1"/>
    </row>
    <row r="8" spans="4:10" ht="12.75">
      <c r="D8" s="18" t="s">
        <v>10</v>
      </c>
      <c r="E8" s="3"/>
      <c r="F8" s="18" t="s">
        <v>10</v>
      </c>
      <c r="G8" s="1"/>
      <c r="H8" s="1"/>
      <c r="I8" s="37"/>
      <c r="J8" s="1"/>
    </row>
    <row r="9" spans="2:10" ht="12.75">
      <c r="B9" s="22" t="s">
        <v>64</v>
      </c>
      <c r="C9" s="14"/>
      <c r="E9" s="1"/>
      <c r="G9" s="1"/>
      <c r="H9" s="1"/>
      <c r="I9" s="1"/>
      <c r="J9" s="1"/>
    </row>
    <row r="10" spans="2:10" ht="12.75">
      <c r="B10" s="22" t="s">
        <v>65</v>
      </c>
      <c r="C10" s="14"/>
      <c r="E10" s="1"/>
      <c r="G10" s="1"/>
      <c r="H10" s="1"/>
      <c r="I10" s="1"/>
      <c r="J10" s="1"/>
    </row>
    <row r="11" spans="2:10" ht="12.75">
      <c r="B11" s="22"/>
      <c r="C11" s="11" t="s">
        <v>66</v>
      </c>
      <c r="D11" s="2">
        <v>38186040</v>
      </c>
      <c r="E11" s="1"/>
      <c r="F11" s="2">
        <v>39291148</v>
      </c>
      <c r="G11" s="38"/>
      <c r="H11" s="1"/>
      <c r="I11" s="1"/>
      <c r="J11" s="1"/>
    </row>
    <row r="12" spans="2:10" ht="12.75">
      <c r="B12" s="22"/>
      <c r="C12" s="11" t="s">
        <v>107</v>
      </c>
      <c r="D12" s="2">
        <v>2382121</v>
      </c>
      <c r="E12" s="1"/>
      <c r="F12" s="2">
        <v>2413644</v>
      </c>
      <c r="G12" s="38"/>
      <c r="H12" s="1"/>
      <c r="I12" s="1"/>
      <c r="J12" s="1"/>
    </row>
    <row r="13" spans="2:10" ht="12.75">
      <c r="B13" s="22"/>
      <c r="C13" s="11" t="s">
        <v>108</v>
      </c>
      <c r="D13" s="2">
        <v>4520119</v>
      </c>
      <c r="E13" s="1"/>
      <c r="F13" s="2">
        <v>4562334</v>
      </c>
      <c r="G13" s="38"/>
      <c r="H13" s="1"/>
      <c r="I13" s="1"/>
      <c r="J13" s="1"/>
    </row>
    <row r="14" spans="3:10" ht="12.75" hidden="1">
      <c r="C14" s="11" t="s">
        <v>67</v>
      </c>
      <c r="D14" s="2">
        <v>0</v>
      </c>
      <c r="E14" s="1"/>
      <c r="F14" s="2">
        <v>0</v>
      </c>
      <c r="G14" s="1"/>
      <c r="H14" s="1"/>
      <c r="I14" s="1"/>
      <c r="J14" s="1"/>
    </row>
    <row r="15" spans="2:10" ht="12.75">
      <c r="B15" s="11"/>
      <c r="C15" s="11" t="s">
        <v>109</v>
      </c>
      <c r="D15" s="2">
        <v>43151039</v>
      </c>
      <c r="E15" s="1"/>
      <c r="F15" s="2">
        <v>43151039</v>
      </c>
      <c r="G15" s="1"/>
      <c r="H15" s="1"/>
      <c r="I15" s="1"/>
      <c r="J15" s="1"/>
    </row>
    <row r="16" spans="2:10" ht="12.75">
      <c r="B16" s="22"/>
      <c r="C16" s="11"/>
      <c r="D16" s="13">
        <f>SUM(D11:D15)</f>
        <v>88239319</v>
      </c>
      <c r="E16" s="1"/>
      <c r="F16" s="13">
        <f>SUM(F11:F15)</f>
        <v>89418165</v>
      </c>
      <c r="G16" s="1"/>
      <c r="H16" s="1"/>
      <c r="I16" s="1"/>
      <c r="J16" s="1"/>
    </row>
    <row r="17" spans="2:10" ht="12.75">
      <c r="B17" s="22" t="s">
        <v>68</v>
      </c>
      <c r="C17" s="11"/>
      <c r="E17" s="1"/>
      <c r="G17" s="1"/>
      <c r="H17" s="1"/>
      <c r="I17" s="1"/>
      <c r="J17" s="1"/>
    </row>
    <row r="18" spans="2:10" ht="12.75">
      <c r="B18" s="11"/>
      <c r="C18" s="14" t="s">
        <v>110</v>
      </c>
      <c r="D18" s="1">
        <v>28750218</v>
      </c>
      <c r="E18" s="1"/>
      <c r="F18" s="1">
        <v>29419085</v>
      </c>
      <c r="G18" s="1"/>
      <c r="H18" s="1"/>
      <c r="I18" s="1"/>
      <c r="J18" s="1"/>
    </row>
    <row r="19" spans="2:10" ht="12.75">
      <c r="B19" s="11"/>
      <c r="C19" s="14" t="s">
        <v>79</v>
      </c>
      <c r="D19" s="1">
        <v>66683656</v>
      </c>
      <c r="E19" s="1"/>
      <c r="F19" s="1">
        <v>57907641</v>
      </c>
      <c r="G19" s="1"/>
      <c r="H19" s="1"/>
      <c r="I19" s="1"/>
      <c r="J19" s="1"/>
    </row>
    <row r="20" spans="2:10" ht="12.75">
      <c r="B20" s="11"/>
      <c r="C20" s="14" t="s">
        <v>111</v>
      </c>
      <c r="D20" s="1">
        <f>2851720-D21</f>
        <v>2695275</v>
      </c>
      <c r="E20" s="1"/>
      <c r="F20" s="1">
        <v>2623288</v>
      </c>
      <c r="G20" s="1"/>
      <c r="H20" s="1"/>
      <c r="I20" s="1"/>
      <c r="J20" s="1"/>
    </row>
    <row r="21" spans="2:10" ht="12.75">
      <c r="B21" s="11"/>
      <c r="C21" s="14" t="s">
        <v>112</v>
      </c>
      <c r="D21" s="1">
        <v>156445</v>
      </c>
      <c r="E21" s="1"/>
      <c r="F21" s="1">
        <v>29309</v>
      </c>
      <c r="G21" s="1"/>
      <c r="H21" s="1"/>
      <c r="I21" s="1"/>
      <c r="J21" s="1"/>
    </row>
    <row r="22" spans="2:10" ht="12.75">
      <c r="B22" s="11"/>
      <c r="C22" s="14" t="s">
        <v>114</v>
      </c>
      <c r="D22" s="1">
        <v>11753320</v>
      </c>
      <c r="E22" s="1"/>
      <c r="F22" s="1">
        <v>11154761</v>
      </c>
      <c r="G22" s="1"/>
      <c r="H22" s="1"/>
      <c r="I22" s="1"/>
      <c r="J22" s="1"/>
    </row>
    <row r="23" spans="2:10" ht="12.75">
      <c r="B23" s="11"/>
      <c r="C23" s="14" t="s">
        <v>113</v>
      </c>
      <c r="D23" s="1">
        <f>22104195-D22</f>
        <v>10350875</v>
      </c>
      <c r="E23" s="1"/>
      <c r="F23" s="1">
        <v>8080800</v>
      </c>
      <c r="G23" s="1"/>
      <c r="H23" s="1"/>
      <c r="I23" s="1"/>
      <c r="J23" s="1"/>
    </row>
    <row r="24" spans="2:10" ht="12.75">
      <c r="B24" s="11"/>
      <c r="C24" s="11"/>
      <c r="D24" s="13">
        <f>SUM(D18:D23)</f>
        <v>120389789</v>
      </c>
      <c r="E24" s="1"/>
      <c r="F24" s="13">
        <f>SUM(F18:F23)</f>
        <v>109214884</v>
      </c>
      <c r="G24" s="1"/>
      <c r="H24" s="1"/>
      <c r="I24" s="1"/>
      <c r="J24" s="1"/>
    </row>
    <row r="25" spans="2:10" ht="12.75">
      <c r="B25" s="11"/>
      <c r="C25" s="11"/>
      <c r="E25" s="1"/>
      <c r="G25" s="1"/>
      <c r="H25" s="1"/>
      <c r="J25" s="1"/>
    </row>
    <row r="26" spans="2:10" ht="13.5" thickBot="1">
      <c r="B26" s="22" t="s">
        <v>84</v>
      </c>
      <c r="D26" s="19">
        <f>+D16+D24</f>
        <v>208629108</v>
      </c>
      <c r="E26" s="1"/>
      <c r="F26" s="19">
        <f>+F16+F24</f>
        <v>198633049</v>
      </c>
      <c r="G26" s="1"/>
      <c r="H26" s="1"/>
      <c r="I26" s="1"/>
      <c r="J26" s="1"/>
    </row>
    <row r="27" spans="2:10" ht="13.5" thickTop="1">
      <c r="B27" s="11"/>
      <c r="C27" s="11"/>
      <c r="E27" s="1"/>
      <c r="G27" s="1"/>
      <c r="H27" s="1"/>
      <c r="J27" s="1"/>
    </row>
    <row r="28" spans="2:10" ht="12.75">
      <c r="B28" s="27" t="s">
        <v>80</v>
      </c>
      <c r="C28" s="11"/>
      <c r="D28" s="1"/>
      <c r="E28" s="1"/>
      <c r="F28" s="1"/>
      <c r="G28" s="1"/>
      <c r="H28" s="1"/>
      <c r="I28" s="1"/>
      <c r="J28" s="1"/>
    </row>
    <row r="29" spans="2:10" ht="12.75">
      <c r="B29" s="27" t="s">
        <v>87</v>
      </c>
      <c r="C29" s="11"/>
      <c r="D29" s="1"/>
      <c r="E29" s="1"/>
      <c r="F29" s="1"/>
      <c r="G29" s="1"/>
      <c r="H29" s="1"/>
      <c r="I29" s="1"/>
      <c r="J29" s="1"/>
    </row>
    <row r="30" spans="2:10" ht="12.75">
      <c r="B30" s="11"/>
      <c r="C30" s="11"/>
      <c r="D30" s="45"/>
      <c r="E30" s="1"/>
      <c r="F30" s="1"/>
      <c r="G30" s="1"/>
      <c r="H30" s="1"/>
      <c r="I30" s="1"/>
      <c r="J30" s="1"/>
    </row>
    <row r="31" spans="2:10" ht="12.75">
      <c r="B31" s="11" t="s">
        <v>69</v>
      </c>
      <c r="C31" s="11"/>
      <c r="D31" s="1">
        <v>147827158</v>
      </c>
      <c r="E31" s="1"/>
      <c r="F31" s="1">
        <v>147827158</v>
      </c>
      <c r="G31" s="1"/>
      <c r="H31" s="1"/>
      <c r="I31" s="1"/>
      <c r="J31" s="1"/>
    </row>
    <row r="32" spans="2:10" ht="12.75">
      <c r="B32" s="11" t="s">
        <v>81</v>
      </c>
      <c r="C32" s="11"/>
      <c r="D32" s="1">
        <v>5400842</v>
      </c>
      <c r="E32" s="1"/>
      <c r="F32" s="1">
        <v>5400842</v>
      </c>
      <c r="G32" s="1"/>
      <c r="H32" s="1"/>
      <c r="I32" s="1"/>
      <c r="J32" s="1"/>
    </row>
    <row r="33" spans="2:10" ht="12.75">
      <c r="B33" s="11" t="s">
        <v>82</v>
      </c>
      <c r="C33" s="11"/>
      <c r="D33" s="7">
        <v>-6770447</v>
      </c>
      <c r="E33" s="1"/>
      <c r="F33" s="7">
        <v>-10599088</v>
      </c>
      <c r="G33" s="1"/>
      <c r="H33" s="1"/>
      <c r="I33" s="1"/>
      <c r="J33" s="1"/>
    </row>
    <row r="34" spans="2:10" ht="12.75">
      <c r="B34" s="11"/>
      <c r="C34" s="11"/>
      <c r="D34" s="1">
        <f>SUM(D31:D33)</f>
        <v>146457553</v>
      </c>
      <c r="E34" s="1"/>
      <c r="F34" s="1">
        <f>SUM(F31:F33)</f>
        <v>142628912</v>
      </c>
      <c r="G34" s="1"/>
      <c r="H34" s="1"/>
      <c r="I34" s="1"/>
      <c r="J34" s="1"/>
    </row>
    <row r="35" spans="2:10" ht="12.75">
      <c r="B35" s="11"/>
      <c r="C35" s="11"/>
      <c r="D35" s="1"/>
      <c r="E35" s="1"/>
      <c r="F35" s="1"/>
      <c r="G35" s="1"/>
      <c r="H35" s="1"/>
      <c r="J35" s="1"/>
    </row>
    <row r="36" spans="2:10" ht="12.75">
      <c r="B36" s="22" t="s">
        <v>70</v>
      </c>
      <c r="C36" s="11"/>
      <c r="D36" s="1">
        <v>46046</v>
      </c>
      <c r="E36" s="1"/>
      <c r="F36" s="1">
        <v>52758</v>
      </c>
      <c r="G36" s="1"/>
      <c r="H36" s="1"/>
      <c r="I36" s="1"/>
      <c r="J36" s="1"/>
    </row>
    <row r="37" spans="2:10" ht="12.75">
      <c r="B37" s="22"/>
      <c r="C37" s="11"/>
      <c r="D37" s="1"/>
      <c r="E37" s="1"/>
      <c r="F37" s="1"/>
      <c r="G37" s="1"/>
      <c r="H37" s="1"/>
      <c r="J37" s="1"/>
    </row>
    <row r="38" spans="2:10" ht="12.75">
      <c r="B38" s="22" t="s">
        <v>83</v>
      </c>
      <c r="C38" s="11"/>
      <c r="D38" s="13">
        <f>+D34+D36</f>
        <v>146503599</v>
      </c>
      <c r="E38" s="1"/>
      <c r="F38" s="13">
        <f>+F34+F36</f>
        <v>142681670</v>
      </c>
      <c r="G38" s="1"/>
      <c r="H38" s="1"/>
      <c r="I38" s="1"/>
      <c r="J38" s="1"/>
    </row>
    <row r="39" spans="2:10" ht="12.75">
      <c r="B39" s="11"/>
      <c r="C39" s="11"/>
      <c r="D39" s="1"/>
      <c r="E39" s="1"/>
      <c r="F39" s="1"/>
      <c r="G39" s="1"/>
      <c r="H39" s="1"/>
      <c r="I39" s="1"/>
      <c r="J39" s="1"/>
    </row>
    <row r="40" spans="2:10" ht="12.75">
      <c r="B40" s="22" t="s">
        <v>71</v>
      </c>
      <c r="C40" s="11"/>
      <c r="D40" s="1"/>
      <c r="E40" s="1"/>
      <c r="F40" s="1"/>
      <c r="G40" s="1"/>
      <c r="H40" s="1"/>
      <c r="I40" s="1"/>
      <c r="J40" s="1"/>
    </row>
    <row r="41" spans="2:10" ht="12.75">
      <c r="B41" s="28"/>
      <c r="C41" s="11" t="s">
        <v>116</v>
      </c>
      <c r="D41" s="1">
        <v>203167</v>
      </c>
      <c r="E41" s="1"/>
      <c r="F41" s="1">
        <v>559489</v>
      </c>
      <c r="G41" s="1"/>
      <c r="H41" s="1"/>
      <c r="I41" s="1"/>
      <c r="J41" s="1"/>
    </row>
    <row r="42" spans="2:10" ht="12.75">
      <c r="B42" s="28"/>
      <c r="C42" s="11" t="s">
        <v>72</v>
      </c>
      <c r="D42" s="1">
        <v>88000</v>
      </c>
      <c r="E42" s="1"/>
      <c r="F42" s="1">
        <v>88000</v>
      </c>
      <c r="G42" s="1"/>
      <c r="H42" s="1"/>
      <c r="I42" s="1"/>
      <c r="J42" s="1"/>
    </row>
    <row r="43" spans="2:10" ht="12.75">
      <c r="B43" s="4"/>
      <c r="C43" s="11" t="s">
        <v>115</v>
      </c>
      <c r="D43" s="1">
        <v>164442</v>
      </c>
      <c r="E43" s="1"/>
      <c r="F43" s="1">
        <v>210291</v>
      </c>
      <c r="G43" s="1"/>
      <c r="H43" s="1"/>
      <c r="I43" s="1"/>
      <c r="J43" s="1"/>
    </row>
    <row r="44" spans="2:10" ht="12.75">
      <c r="B44" s="11"/>
      <c r="C44" s="11" t="s">
        <v>90</v>
      </c>
      <c r="D44" s="13">
        <f>SUM(D41:D43)</f>
        <v>455609</v>
      </c>
      <c r="E44" s="1"/>
      <c r="F44" s="13">
        <f>SUM(F41:F43)</f>
        <v>857780</v>
      </c>
      <c r="G44" s="1"/>
      <c r="H44" s="1"/>
      <c r="I44" s="1"/>
      <c r="J44" s="1"/>
    </row>
    <row r="45" spans="2:10" ht="12.75">
      <c r="B45" s="11"/>
      <c r="C45" s="11"/>
      <c r="D45" s="1"/>
      <c r="E45" s="1"/>
      <c r="F45" s="1"/>
      <c r="G45" s="1"/>
      <c r="H45" s="1"/>
      <c r="J45" s="1"/>
    </row>
    <row r="46" spans="2:10" ht="12.75">
      <c r="B46" s="22" t="s">
        <v>73</v>
      </c>
      <c r="C46" s="11"/>
      <c r="E46" s="1"/>
      <c r="G46" s="1"/>
      <c r="H46" s="1"/>
      <c r="I46" s="1"/>
      <c r="J46" s="1"/>
    </row>
    <row r="47" spans="2:10" ht="12.75">
      <c r="B47" s="11"/>
      <c r="C47" s="11" t="s">
        <v>118</v>
      </c>
      <c r="D47" s="1">
        <v>10290594</v>
      </c>
      <c r="E47" s="1"/>
      <c r="F47" s="1">
        <v>11465410</v>
      </c>
      <c r="G47" s="1"/>
      <c r="H47" s="1"/>
      <c r="I47" s="1"/>
      <c r="J47" s="1"/>
    </row>
    <row r="48" spans="2:10" ht="12.75">
      <c r="B48" s="11"/>
      <c r="C48" s="11" t="s">
        <v>117</v>
      </c>
      <c r="D48" s="1">
        <f>13850733-D47</f>
        <v>3560139</v>
      </c>
      <c r="E48" s="1"/>
      <c r="F48" s="1">
        <v>3904265</v>
      </c>
      <c r="G48" s="1"/>
      <c r="H48" s="1"/>
      <c r="I48" s="1"/>
      <c r="J48" s="1"/>
    </row>
    <row r="49" spans="2:10" ht="12.75">
      <c r="B49" s="11"/>
      <c r="C49" s="11" t="s">
        <v>119</v>
      </c>
      <c r="D49" s="1">
        <v>0</v>
      </c>
      <c r="E49" s="1"/>
      <c r="F49" s="1">
        <v>26198</v>
      </c>
      <c r="G49" s="1"/>
      <c r="H49" s="1"/>
      <c r="I49" s="1"/>
      <c r="J49" s="1"/>
    </row>
    <row r="50" spans="2:10" ht="12.75">
      <c r="B50" s="11"/>
      <c r="C50" s="11" t="s">
        <v>120</v>
      </c>
      <c r="D50" s="1">
        <v>1186285</v>
      </c>
      <c r="E50" s="1"/>
      <c r="F50" s="1">
        <v>217510</v>
      </c>
      <c r="G50" s="1"/>
      <c r="H50" s="1"/>
      <c r="I50" s="1"/>
      <c r="J50" s="1"/>
    </row>
    <row r="51" spans="2:10" ht="12.75">
      <c r="B51" s="11"/>
      <c r="C51" s="11" t="s">
        <v>116</v>
      </c>
      <c r="D51" s="1">
        <v>46632882</v>
      </c>
      <c r="E51" s="1"/>
      <c r="F51" s="1">
        <v>39480216</v>
      </c>
      <c r="G51" s="1"/>
      <c r="H51" s="1"/>
      <c r="I51" s="1"/>
      <c r="J51" s="1"/>
    </row>
    <row r="52" spans="2:10" ht="12.75">
      <c r="B52" s="11"/>
      <c r="C52" s="11" t="s">
        <v>94</v>
      </c>
      <c r="D52" s="13">
        <f>SUM(D47:D51)</f>
        <v>61669900</v>
      </c>
      <c r="E52" s="1"/>
      <c r="F52" s="13">
        <f>SUM(F47:F51)</f>
        <v>55093599</v>
      </c>
      <c r="G52" s="1"/>
      <c r="H52" s="1"/>
      <c r="J52" s="1"/>
    </row>
    <row r="53" spans="2:10" ht="12.75">
      <c r="B53" s="11"/>
      <c r="C53" s="11"/>
      <c r="E53" s="1"/>
      <c r="G53" s="1"/>
      <c r="H53" s="1"/>
      <c r="J53" s="1"/>
    </row>
    <row r="54" spans="2:10" ht="12.75">
      <c r="B54" s="22" t="s">
        <v>91</v>
      </c>
      <c r="D54" s="2">
        <f>+D44+D52</f>
        <v>62125509</v>
      </c>
      <c r="E54" s="1"/>
      <c r="F54" s="2">
        <f>+F44+F52</f>
        <v>55951379</v>
      </c>
      <c r="G54" s="1"/>
      <c r="H54" s="1"/>
      <c r="I54" s="1"/>
      <c r="J54" s="1"/>
    </row>
    <row r="55" spans="2:10" ht="12.75">
      <c r="B55" s="11"/>
      <c r="C55" s="22"/>
      <c r="E55" s="1"/>
      <c r="G55" s="1"/>
      <c r="H55" s="1"/>
      <c r="J55" s="1"/>
    </row>
    <row r="56" spans="2:10" ht="13.5" thickBot="1">
      <c r="B56" s="22" t="s">
        <v>85</v>
      </c>
      <c r="D56" s="8">
        <f>+D38+D54</f>
        <v>208629108</v>
      </c>
      <c r="E56" s="1"/>
      <c r="F56" s="8">
        <f>+F38+F54</f>
        <v>198633049</v>
      </c>
      <c r="G56" s="1"/>
      <c r="H56" s="1"/>
      <c r="J56" s="1"/>
    </row>
    <row r="57" spans="2:10" ht="13.5" thickTop="1">
      <c r="B57" s="11"/>
      <c r="C57" s="11"/>
      <c r="D57" s="2">
        <f>+D26-D56</f>
        <v>0</v>
      </c>
      <c r="E57" s="1"/>
      <c r="F57" s="2">
        <f>+F26-F56</f>
        <v>0</v>
      </c>
      <c r="G57" s="1"/>
      <c r="H57" s="1"/>
      <c r="J57" s="1"/>
    </row>
    <row r="58" spans="2:10" ht="12.75">
      <c r="B58" s="2" t="s">
        <v>75</v>
      </c>
      <c r="C58" s="11"/>
      <c r="E58" s="1"/>
      <c r="G58" s="1"/>
      <c r="H58" s="1"/>
      <c r="J58" s="1"/>
    </row>
    <row r="59" spans="2:10" ht="12.75">
      <c r="B59" s="2" t="s">
        <v>121</v>
      </c>
      <c r="C59" s="11"/>
      <c r="E59" s="1"/>
      <c r="G59" s="1"/>
      <c r="H59" s="1"/>
      <c r="J59" s="1"/>
    </row>
    <row r="60" spans="5:10" ht="12.75">
      <c r="E60" s="1"/>
      <c r="G60" s="1"/>
      <c r="H60" s="1"/>
      <c r="J60" s="1"/>
    </row>
    <row r="61" spans="5:10" ht="12.75">
      <c r="E61" s="1"/>
      <c r="G61" s="1"/>
      <c r="H61" s="1"/>
      <c r="J61" s="1"/>
    </row>
    <row r="62" spans="7:10" ht="12.75">
      <c r="G62" s="1"/>
      <c r="H62" s="1"/>
      <c r="J62" s="1"/>
    </row>
    <row r="63" spans="7:10" ht="12.75">
      <c r="G63" s="1"/>
      <c r="H63" s="1"/>
      <c r="J63" s="1"/>
    </row>
    <row r="64" spans="7:10" ht="12.75">
      <c r="G64" s="1"/>
      <c r="H64" s="1"/>
      <c r="J64" s="1"/>
    </row>
    <row r="65" spans="7:10" ht="12.75">
      <c r="G65" s="1"/>
      <c r="H65" s="1"/>
      <c r="J65" s="1"/>
    </row>
    <row r="66" spans="7:10" ht="12.75">
      <c r="G66" s="1"/>
      <c r="H66" s="1"/>
      <c r="J66" s="1"/>
    </row>
    <row r="67" spans="7:10" ht="12.75">
      <c r="G67" s="1"/>
      <c r="H67" s="1"/>
      <c r="J67" s="1"/>
    </row>
    <row r="68" spans="7:10" ht="12.75">
      <c r="G68" s="1"/>
      <c r="H68" s="1"/>
      <c r="J68" s="1"/>
    </row>
    <row r="69" spans="7:10" ht="12.75">
      <c r="G69" s="1"/>
      <c r="H69" s="1"/>
      <c r="J69" s="1"/>
    </row>
    <row r="70" spans="7:10" ht="12.75">
      <c r="G70" s="1"/>
      <c r="H70" s="1"/>
      <c r="J70" s="1"/>
    </row>
    <row r="71" spans="7:10" ht="12.75">
      <c r="G71" s="1"/>
      <c r="H71" s="1"/>
      <c r="J71" s="1"/>
    </row>
    <row r="72" spans="7:10" ht="12.75">
      <c r="G72" s="1"/>
      <c r="H72" s="1"/>
      <c r="J72" s="1"/>
    </row>
    <row r="73" spans="7:10" ht="12.75">
      <c r="G73" s="1"/>
      <c r="H73" s="1"/>
      <c r="J73" s="1"/>
    </row>
  </sheetData>
  <mergeCells count="3">
    <mergeCell ref="A1:F1"/>
    <mergeCell ref="A2:F2"/>
    <mergeCell ref="A3:F3"/>
  </mergeCells>
  <printOptions horizontalCentered="1"/>
  <pageMargins left="0.75" right="0.75" top="0.5" bottom="0.5" header="0.5" footer="0.5"/>
  <pageSetup horizontalDpi="600" verticalDpi="600" orientation="portrait" paperSize="9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" style="10" customWidth="1"/>
    <col min="2" max="2" width="34.66015625" style="10" customWidth="1"/>
    <col min="3" max="3" width="18" style="10" customWidth="1"/>
    <col min="4" max="4" width="19.33203125" style="10" customWidth="1"/>
    <col min="5" max="5" width="1.171875" style="10" customWidth="1"/>
    <col min="6" max="6" width="18.66015625" style="10" customWidth="1"/>
    <col min="7" max="7" width="1.5" style="10" customWidth="1"/>
    <col min="8" max="8" width="20.16015625" style="10" customWidth="1"/>
    <col min="9" max="9" width="1.5" style="10" customWidth="1"/>
    <col min="10" max="10" width="20.33203125" style="10" customWidth="1"/>
    <col min="11" max="11" width="0.82421875" style="10" customWidth="1"/>
    <col min="12" max="12" width="15.16015625" style="10" customWidth="1"/>
    <col min="13" max="13" width="11.83203125" style="10" customWidth="1"/>
    <col min="14" max="14" width="1.171875" style="10" customWidth="1"/>
    <col min="15" max="15" width="12.16015625" style="10" customWidth="1"/>
    <col min="16" max="16" width="1.0078125" style="10" customWidth="1"/>
    <col min="17" max="17" width="11.83203125" style="10" customWidth="1"/>
    <col min="18" max="16384" width="9.33203125" style="10" customWidth="1"/>
  </cols>
  <sheetData>
    <row r="1" ht="18">
      <c r="A1" s="20" t="s">
        <v>50</v>
      </c>
    </row>
    <row r="2" ht="15">
      <c r="A2" s="21" t="s">
        <v>43</v>
      </c>
    </row>
    <row r="3" ht="15">
      <c r="A3" s="21" t="s">
        <v>132</v>
      </c>
    </row>
    <row r="4" spans="1:10" ht="15">
      <c r="A4" s="21" t="s">
        <v>6</v>
      </c>
      <c r="J4" s="4"/>
    </row>
    <row r="5" spans="4:10" s="11" customFormat="1" ht="12.75">
      <c r="D5" s="4"/>
      <c r="F5" s="4"/>
      <c r="J5" s="29" t="s">
        <v>14</v>
      </c>
    </row>
    <row r="6" spans="4:10" s="11" customFormat="1" ht="12.75">
      <c r="D6" s="31" t="s">
        <v>11</v>
      </c>
      <c r="F6" s="29" t="s">
        <v>42</v>
      </c>
      <c r="H6" s="31" t="s">
        <v>14</v>
      </c>
      <c r="J6" s="29" t="s">
        <v>42</v>
      </c>
    </row>
    <row r="7" spans="4:10" s="11" customFormat="1" ht="12.75">
      <c r="D7" s="31" t="s">
        <v>49</v>
      </c>
      <c r="F7" s="29" t="s">
        <v>49</v>
      </c>
      <c r="H7" s="31" t="s">
        <v>135</v>
      </c>
      <c r="J7" s="29" t="s">
        <v>135</v>
      </c>
    </row>
    <row r="8" spans="4:10" s="11" customFormat="1" ht="12.75">
      <c r="D8" s="31" t="s">
        <v>12</v>
      </c>
      <c r="F8" s="29" t="s">
        <v>12</v>
      </c>
      <c r="H8" s="31" t="s">
        <v>41</v>
      </c>
      <c r="J8" s="29" t="s">
        <v>41</v>
      </c>
    </row>
    <row r="9" spans="4:10" s="11" customFormat="1" ht="12.75">
      <c r="D9" s="31" t="s">
        <v>13</v>
      </c>
      <c r="F9" s="29" t="s">
        <v>13</v>
      </c>
      <c r="H9" s="31" t="s">
        <v>13</v>
      </c>
      <c r="J9" s="29" t="s">
        <v>13</v>
      </c>
    </row>
    <row r="10" spans="4:10" s="11" customFormat="1" ht="12.75">
      <c r="D10" s="32" t="s">
        <v>136</v>
      </c>
      <c r="F10" s="30" t="s">
        <v>137</v>
      </c>
      <c r="H10" s="32" t="s">
        <v>136</v>
      </c>
      <c r="J10" s="30" t="s">
        <v>137</v>
      </c>
    </row>
    <row r="11" spans="6:10" s="11" customFormat="1" ht="12.75">
      <c r="F11" s="4"/>
      <c r="J11" s="4"/>
    </row>
    <row r="12" spans="5:11" s="11" customFormat="1" ht="12.75">
      <c r="E12" s="14"/>
      <c r="H12" s="5"/>
      <c r="K12" s="2"/>
    </row>
    <row r="13" spans="3:11" s="11" customFormat="1" ht="12.75">
      <c r="C13" s="33" t="s">
        <v>86</v>
      </c>
      <c r="D13" s="12" t="s">
        <v>10</v>
      </c>
      <c r="E13" s="14"/>
      <c r="F13" s="12" t="s">
        <v>10</v>
      </c>
      <c r="H13" s="12" t="s">
        <v>10</v>
      </c>
      <c r="J13" s="12" t="s">
        <v>10</v>
      </c>
      <c r="K13" s="2"/>
    </row>
    <row r="14" spans="5:11" s="11" customFormat="1" ht="12.75">
      <c r="E14" s="14"/>
      <c r="K14" s="2"/>
    </row>
    <row r="15" spans="2:11" s="11" customFormat="1" ht="12.75">
      <c r="B15" s="5" t="s">
        <v>7</v>
      </c>
      <c r="C15" s="5"/>
      <c r="D15" s="2">
        <v>77744606</v>
      </c>
      <c r="E15" s="1"/>
      <c r="F15" s="2">
        <v>73286939</v>
      </c>
      <c r="G15" s="2"/>
      <c r="H15" s="2">
        <v>144973336</v>
      </c>
      <c r="I15" s="2"/>
      <c r="J15" s="2">
        <v>159468771</v>
      </c>
      <c r="K15" s="2"/>
    </row>
    <row r="16" spans="2:11" s="11" customFormat="1" ht="12.75">
      <c r="B16" s="5"/>
      <c r="C16" s="5"/>
      <c r="D16" s="2"/>
      <c r="E16" s="1"/>
      <c r="F16" s="2"/>
      <c r="G16" s="2"/>
      <c r="H16" s="2"/>
      <c r="I16" s="2"/>
      <c r="J16" s="2"/>
      <c r="K16" s="2"/>
    </row>
    <row r="17" spans="2:11" s="11" customFormat="1" ht="12.75">
      <c r="B17" s="5" t="s">
        <v>3</v>
      </c>
      <c r="C17" s="5"/>
      <c r="D17" s="2">
        <v>-70815708</v>
      </c>
      <c r="E17" s="1"/>
      <c r="F17" s="2">
        <v>-66618991</v>
      </c>
      <c r="G17" s="2"/>
      <c r="H17" s="2">
        <v>-130291388</v>
      </c>
      <c r="I17" s="2"/>
      <c r="J17" s="2">
        <v>-147056104</v>
      </c>
      <c r="K17" s="2"/>
    </row>
    <row r="18" spans="2:11" s="11" customFormat="1" ht="12.75">
      <c r="B18" s="5"/>
      <c r="C18" s="5"/>
      <c r="D18" s="2"/>
      <c r="E18" s="1"/>
      <c r="F18" s="2"/>
      <c r="G18" s="2"/>
      <c r="H18" s="2"/>
      <c r="I18" s="2"/>
      <c r="J18" s="2"/>
      <c r="K18" s="2"/>
    </row>
    <row r="19" spans="2:11" s="11" customFormat="1" ht="12.75">
      <c r="B19" s="5"/>
      <c r="C19" s="5"/>
      <c r="D19" s="7"/>
      <c r="E19" s="1"/>
      <c r="F19" s="7"/>
      <c r="G19" s="2"/>
      <c r="H19" s="7"/>
      <c r="I19" s="2"/>
      <c r="J19" s="7"/>
      <c r="K19" s="2"/>
    </row>
    <row r="20" spans="2:11" s="11" customFormat="1" ht="12.75">
      <c r="B20" s="5" t="s">
        <v>4</v>
      </c>
      <c r="C20" s="5"/>
      <c r="D20" s="2">
        <v>6928898</v>
      </c>
      <c r="E20" s="1"/>
      <c r="F20" s="2">
        <v>6667948</v>
      </c>
      <c r="G20" s="2"/>
      <c r="H20" s="2">
        <v>14681948</v>
      </c>
      <c r="I20" s="2"/>
      <c r="J20" s="2">
        <v>12412667</v>
      </c>
      <c r="K20" s="2"/>
    </row>
    <row r="21" spans="2:11" s="11" customFormat="1" ht="12.75">
      <c r="B21" s="5"/>
      <c r="C21" s="5"/>
      <c r="D21" s="2"/>
      <c r="E21" s="1"/>
      <c r="F21" s="2"/>
      <c r="G21" s="2"/>
      <c r="H21" s="2"/>
      <c r="I21" s="2"/>
      <c r="J21" s="2"/>
      <c r="K21" s="2"/>
    </row>
    <row r="22" spans="2:11" s="11" customFormat="1" ht="12.75">
      <c r="B22" s="5"/>
      <c r="C22" s="5"/>
      <c r="D22" s="2"/>
      <c r="E22" s="1"/>
      <c r="F22" s="2"/>
      <c r="G22" s="2"/>
      <c r="H22" s="2"/>
      <c r="I22" s="2"/>
      <c r="J22" s="2"/>
      <c r="K22" s="2"/>
    </row>
    <row r="23" spans="2:11" s="11" customFormat="1" ht="12.75">
      <c r="B23" s="5" t="s">
        <v>57</v>
      </c>
      <c r="C23" s="5"/>
      <c r="D23" s="2">
        <v>123704</v>
      </c>
      <c r="E23" s="1"/>
      <c r="F23" s="2">
        <v>102472</v>
      </c>
      <c r="G23" s="2"/>
      <c r="H23" s="2">
        <v>148868</v>
      </c>
      <c r="I23" s="2"/>
      <c r="J23" s="2">
        <v>201433</v>
      </c>
      <c r="K23" s="2"/>
    </row>
    <row r="24" spans="2:11" s="11" customFormat="1" ht="12.75">
      <c r="B24" s="5"/>
      <c r="C24" s="5"/>
      <c r="D24" s="2"/>
      <c r="E24" s="1"/>
      <c r="F24" s="2"/>
      <c r="G24" s="2"/>
      <c r="H24" s="2"/>
      <c r="I24" s="2"/>
      <c r="J24" s="2"/>
      <c r="K24" s="2"/>
    </row>
    <row r="25" spans="2:11" s="11" customFormat="1" ht="12.75">
      <c r="B25" s="5" t="s">
        <v>62</v>
      </c>
      <c r="C25" s="34"/>
      <c r="D25" s="2">
        <v>463202</v>
      </c>
      <c r="E25" s="1"/>
      <c r="F25" s="2">
        <v>284364</v>
      </c>
      <c r="G25" s="2"/>
      <c r="H25" s="2">
        <v>754404</v>
      </c>
      <c r="I25" s="2"/>
      <c r="J25" s="2">
        <v>543191</v>
      </c>
      <c r="K25" s="2"/>
    </row>
    <row r="26" spans="2:11" s="11" customFormat="1" ht="12.75">
      <c r="B26" s="5"/>
      <c r="C26" s="5"/>
      <c r="D26" s="2"/>
      <c r="E26" s="1"/>
      <c r="F26" s="2"/>
      <c r="G26" s="2"/>
      <c r="H26" s="2"/>
      <c r="I26" s="2"/>
      <c r="J26" s="2"/>
      <c r="K26" s="2"/>
    </row>
    <row r="27" spans="2:11" s="11" customFormat="1" ht="12.75">
      <c r="B27" s="5" t="s">
        <v>8</v>
      </c>
      <c r="C27" s="5"/>
      <c r="D27" s="2">
        <v>-1910987</v>
      </c>
      <c r="E27" s="1"/>
      <c r="F27" s="2">
        <v>-1728006</v>
      </c>
      <c r="G27" s="2"/>
      <c r="H27" s="2">
        <v>-3823582</v>
      </c>
      <c r="I27" s="2"/>
      <c r="J27" s="2">
        <v>-3441845</v>
      </c>
      <c r="K27" s="2"/>
    </row>
    <row r="28" spans="2:11" s="11" customFormat="1" ht="12.75">
      <c r="B28" s="5"/>
      <c r="C28" s="5"/>
      <c r="D28" s="2"/>
      <c r="E28" s="1"/>
      <c r="F28" s="2"/>
      <c r="G28" s="2"/>
      <c r="H28" s="2"/>
      <c r="I28" s="2"/>
      <c r="J28" s="2"/>
      <c r="K28" s="2"/>
    </row>
    <row r="29" spans="2:11" s="11" customFormat="1" ht="12.75">
      <c r="B29" s="5" t="s">
        <v>1</v>
      </c>
      <c r="C29" s="5"/>
      <c r="D29" s="2">
        <v>-1325753</v>
      </c>
      <c r="E29" s="1"/>
      <c r="F29" s="2">
        <v>-1298666</v>
      </c>
      <c r="G29" s="2"/>
      <c r="H29" s="2">
        <v>-2647892</v>
      </c>
      <c r="I29" s="2"/>
      <c r="J29" s="2">
        <v>-2700536</v>
      </c>
      <c r="K29" s="2"/>
    </row>
    <row r="30" spans="2:11" s="11" customFormat="1" ht="12.75">
      <c r="B30" s="6"/>
      <c r="C30" s="6"/>
      <c r="D30" s="2"/>
      <c r="E30" s="1"/>
      <c r="F30" s="2"/>
      <c r="G30" s="2"/>
      <c r="H30" s="2"/>
      <c r="I30" s="2"/>
      <c r="J30" s="2"/>
      <c r="K30" s="2"/>
    </row>
    <row r="31" spans="2:11" s="11" customFormat="1" ht="12.75">
      <c r="B31" s="5" t="s">
        <v>63</v>
      </c>
      <c r="C31" s="34"/>
      <c r="D31" s="2">
        <v>-2146795</v>
      </c>
      <c r="E31" s="1"/>
      <c r="F31" s="2">
        <v>-455060</v>
      </c>
      <c r="G31" s="2"/>
      <c r="H31" s="2">
        <v>-3140636</v>
      </c>
      <c r="I31" s="2"/>
      <c r="J31" s="2">
        <v>-592228</v>
      </c>
      <c r="K31" s="2"/>
    </row>
    <row r="32" spans="2:11" s="11" customFormat="1" ht="12.75">
      <c r="B32" s="5"/>
      <c r="C32" s="5"/>
      <c r="D32" s="2"/>
      <c r="E32" s="1"/>
      <c r="F32" s="2"/>
      <c r="G32" s="2"/>
      <c r="H32" s="2"/>
      <c r="I32" s="2"/>
      <c r="J32" s="2"/>
      <c r="K32" s="2"/>
    </row>
    <row r="33" spans="2:11" s="11" customFormat="1" ht="12.75">
      <c r="B33" s="5" t="s">
        <v>0</v>
      </c>
      <c r="C33" s="5"/>
      <c r="D33" s="2">
        <v>-620064</v>
      </c>
      <c r="E33" s="1"/>
      <c r="F33" s="2">
        <v>-697060</v>
      </c>
      <c r="G33" s="2"/>
      <c r="H33" s="2">
        <v>-1024257</v>
      </c>
      <c r="I33" s="2"/>
      <c r="J33" s="2">
        <v>-1452178</v>
      </c>
      <c r="K33" s="2"/>
    </row>
    <row r="34" spans="2:11" s="11" customFormat="1" ht="12.75">
      <c r="B34" s="5"/>
      <c r="C34" s="5"/>
      <c r="D34" s="1"/>
      <c r="E34" s="1"/>
      <c r="F34" s="1"/>
      <c r="G34" s="1"/>
      <c r="H34" s="1"/>
      <c r="I34" s="1"/>
      <c r="J34" s="1"/>
      <c r="K34" s="2"/>
    </row>
    <row r="35" spans="2:11" s="11" customFormat="1" ht="12.75">
      <c r="B35" s="5" t="s">
        <v>105</v>
      </c>
      <c r="C35" s="5"/>
      <c r="D35" s="2">
        <v>0</v>
      </c>
      <c r="E35" s="1"/>
      <c r="F35" s="2">
        <v>0</v>
      </c>
      <c r="G35" s="2"/>
      <c r="H35" s="2">
        <v>0</v>
      </c>
      <c r="I35" s="2"/>
      <c r="J35" s="2">
        <v>0</v>
      </c>
      <c r="K35" s="2"/>
    </row>
    <row r="36" spans="2:11" s="11" customFormat="1" ht="12.75">
      <c r="B36" s="5"/>
      <c r="C36" s="5"/>
      <c r="D36" s="7"/>
      <c r="E36" s="1"/>
      <c r="F36" s="7"/>
      <c r="G36" s="2"/>
      <c r="H36" s="7"/>
      <c r="I36" s="2"/>
      <c r="J36" s="7"/>
      <c r="K36" s="2"/>
    </row>
    <row r="37" spans="2:11" s="11" customFormat="1" ht="12.75">
      <c r="B37" s="5" t="s">
        <v>5</v>
      </c>
      <c r="C37" s="5"/>
      <c r="D37" s="2">
        <v>1512205</v>
      </c>
      <c r="E37" s="1"/>
      <c r="F37" s="2">
        <v>2875992</v>
      </c>
      <c r="G37" s="2" t="e">
        <v>#REF!</v>
      </c>
      <c r="H37" s="2">
        <v>4948853</v>
      </c>
      <c r="I37" s="2" t="e">
        <v>#REF!</v>
      </c>
      <c r="J37" s="2">
        <v>4970504</v>
      </c>
      <c r="K37" s="2"/>
    </row>
    <row r="38" spans="2:11" s="11" customFormat="1" ht="12.75">
      <c r="B38" s="5"/>
      <c r="C38" s="5"/>
      <c r="D38" s="2"/>
      <c r="E38" s="1"/>
      <c r="F38" s="2"/>
      <c r="G38" s="2"/>
      <c r="H38" s="2"/>
      <c r="I38" s="2"/>
      <c r="J38" s="2"/>
      <c r="K38" s="2"/>
    </row>
    <row r="39" spans="2:11" s="11" customFormat="1" ht="12.75">
      <c r="B39" s="5" t="s">
        <v>59</v>
      </c>
      <c r="C39" s="5"/>
      <c r="D39" s="2"/>
      <c r="E39" s="1"/>
      <c r="F39" s="2"/>
      <c r="G39" s="2"/>
      <c r="H39" s="2"/>
      <c r="I39" s="2"/>
      <c r="J39" s="2"/>
      <c r="K39" s="2"/>
    </row>
    <row r="40" spans="2:11" s="11" customFormat="1" ht="12.75">
      <c r="B40" s="5" t="s">
        <v>88</v>
      </c>
      <c r="C40" s="5"/>
      <c r="D40" s="2">
        <v>-443931</v>
      </c>
      <c r="E40" s="1"/>
      <c r="F40" s="2">
        <v>-459951</v>
      </c>
      <c r="G40" s="2"/>
      <c r="H40" s="2">
        <v>-1126924</v>
      </c>
      <c r="I40" s="2"/>
      <c r="J40" s="2">
        <v>-778977</v>
      </c>
      <c r="K40" s="2"/>
    </row>
    <row r="41" spans="2:11" s="11" customFormat="1" ht="12.75">
      <c r="B41" s="5" t="s">
        <v>97</v>
      </c>
      <c r="C41" s="5"/>
      <c r="D41" s="2">
        <v>0</v>
      </c>
      <c r="E41" s="1"/>
      <c r="F41" s="2">
        <v>0</v>
      </c>
      <c r="G41" s="2"/>
      <c r="H41" s="2">
        <v>0</v>
      </c>
      <c r="I41" s="2"/>
      <c r="J41" s="2">
        <v>0</v>
      </c>
      <c r="K41" s="2"/>
    </row>
    <row r="42" spans="2:11" s="11" customFormat="1" ht="12.75">
      <c r="B42" s="5" t="s">
        <v>89</v>
      </c>
      <c r="C42" s="5"/>
      <c r="D42" s="2">
        <v>0</v>
      </c>
      <c r="E42" s="1"/>
      <c r="F42" s="2">
        <v>0</v>
      </c>
      <c r="G42" s="2"/>
      <c r="H42" s="2">
        <v>0</v>
      </c>
      <c r="I42" s="2"/>
      <c r="J42" s="2">
        <v>0</v>
      </c>
      <c r="K42" s="2"/>
    </row>
    <row r="43" spans="2:11" s="11" customFormat="1" ht="12.75">
      <c r="B43" s="5"/>
      <c r="C43" s="5"/>
      <c r="D43" s="13">
        <v>-443931</v>
      </c>
      <c r="E43" s="13">
        <v>0</v>
      </c>
      <c r="F43" s="13">
        <v>-459951</v>
      </c>
      <c r="G43" s="2" t="s">
        <v>95</v>
      </c>
      <c r="H43" s="13">
        <v>-1126924</v>
      </c>
      <c r="I43" s="13">
        <v>0</v>
      </c>
      <c r="J43" s="13">
        <v>-778977</v>
      </c>
      <c r="K43" s="2"/>
    </row>
    <row r="44" spans="2:11" s="11" customFormat="1" ht="12.75">
      <c r="B44" s="5"/>
      <c r="C44" s="5"/>
      <c r="D44" s="1"/>
      <c r="E44" s="1"/>
      <c r="F44" s="1"/>
      <c r="G44" s="2"/>
      <c r="H44" s="1"/>
      <c r="I44" s="1"/>
      <c r="J44" s="1"/>
      <c r="K44" s="2"/>
    </row>
    <row r="45" spans="2:11" s="11" customFormat="1" ht="12.75">
      <c r="B45" s="5"/>
      <c r="C45" s="5"/>
      <c r="D45" s="2"/>
      <c r="E45" s="1"/>
      <c r="F45" s="2"/>
      <c r="G45" s="2"/>
      <c r="H45" s="2"/>
      <c r="I45" s="1"/>
      <c r="J45" s="2"/>
      <c r="K45" s="2"/>
    </row>
    <row r="46" spans="1:11" s="11" customFormat="1" ht="13.5" thickBot="1">
      <c r="A46" s="24"/>
      <c r="B46" s="25" t="s">
        <v>15</v>
      </c>
      <c r="C46" s="25"/>
      <c r="D46" s="40">
        <v>1068274</v>
      </c>
      <c r="E46" s="1"/>
      <c r="F46" s="40">
        <v>2416041</v>
      </c>
      <c r="G46" s="2"/>
      <c r="H46" s="40">
        <v>3821929</v>
      </c>
      <c r="I46" s="2"/>
      <c r="J46" s="40">
        <v>4191527</v>
      </c>
      <c r="K46" s="2"/>
    </row>
    <row r="47" spans="2:11" s="11" customFormat="1" ht="13.5" thickTop="1">
      <c r="B47" s="5"/>
      <c r="C47" s="5"/>
      <c r="D47" s="2"/>
      <c r="E47" s="1"/>
      <c r="F47" s="2"/>
      <c r="G47" s="2"/>
      <c r="H47" s="2"/>
      <c r="I47" s="2"/>
      <c r="J47" s="2"/>
      <c r="K47" s="2"/>
    </row>
    <row r="48" spans="2:11" s="11" customFormat="1" ht="12.75">
      <c r="B48" s="5" t="s">
        <v>60</v>
      </c>
      <c r="D48" s="2"/>
      <c r="E48" s="1"/>
      <c r="F48" s="2"/>
      <c r="G48" s="2"/>
      <c r="H48" s="2"/>
      <c r="I48" s="2"/>
      <c r="J48" s="2"/>
      <c r="K48" s="2"/>
    </row>
    <row r="49" spans="2:11" s="11" customFormat="1" ht="12.75">
      <c r="B49" s="5" t="s">
        <v>61</v>
      </c>
      <c r="D49" s="2">
        <v>1066195</v>
      </c>
      <c r="E49" s="1"/>
      <c r="F49" s="2">
        <v>2413991</v>
      </c>
      <c r="G49" s="2"/>
      <c r="H49" s="2">
        <v>3828641</v>
      </c>
      <c r="I49" s="2"/>
      <c r="J49" s="2">
        <v>4187686</v>
      </c>
      <c r="K49" s="2"/>
    </row>
    <row r="50" spans="2:11" s="11" customFormat="1" ht="12.75">
      <c r="B50" s="5"/>
      <c r="D50" s="2"/>
      <c r="E50" s="1"/>
      <c r="F50" s="2"/>
      <c r="G50" s="2"/>
      <c r="H50" s="2"/>
      <c r="I50" s="2"/>
      <c r="J50" s="2"/>
      <c r="K50" s="2"/>
    </row>
    <row r="51" spans="2:11" s="11" customFormat="1" ht="12.75">
      <c r="B51" s="5" t="s">
        <v>96</v>
      </c>
      <c r="C51" s="5"/>
      <c r="D51" s="2">
        <v>2079</v>
      </c>
      <c r="E51" s="1"/>
      <c r="F51" s="2">
        <v>2050</v>
      </c>
      <c r="G51" s="2"/>
      <c r="H51" s="2">
        <v>-6712</v>
      </c>
      <c r="I51" s="2"/>
      <c r="J51" s="2">
        <v>3841</v>
      </c>
      <c r="K51" s="2"/>
    </row>
    <row r="52" spans="2:11" s="11" customFormat="1" ht="12.75">
      <c r="B52" s="5"/>
      <c r="C52" s="5"/>
      <c r="D52" s="15"/>
      <c r="E52" s="14"/>
      <c r="G52" s="14"/>
      <c r="K52" s="1"/>
    </row>
    <row r="53" spans="2:11" s="11" customFormat="1" ht="13.5" thickBot="1">
      <c r="B53" s="5"/>
      <c r="C53" s="5"/>
      <c r="D53" s="26">
        <v>1068274</v>
      </c>
      <c r="E53" s="23"/>
      <c r="F53" s="26">
        <v>2416041</v>
      </c>
      <c r="G53" s="23"/>
      <c r="H53" s="26">
        <v>3821929</v>
      </c>
      <c r="I53" s="26" t="e">
        <v>#REF!</v>
      </c>
      <c r="J53" s="26">
        <v>4191527</v>
      </c>
      <c r="K53" s="1"/>
    </row>
    <row r="54" spans="2:12" s="11" customFormat="1" ht="13.5" thickTop="1">
      <c r="B54" s="5"/>
      <c r="C54" s="5"/>
      <c r="D54" s="2"/>
      <c r="E54" s="1"/>
      <c r="F54" s="2"/>
      <c r="G54" s="2"/>
      <c r="H54" s="2"/>
      <c r="I54" s="2"/>
      <c r="J54" s="2"/>
      <c r="K54" s="2"/>
      <c r="L54" s="2"/>
    </row>
    <row r="55" spans="2:12" s="11" customFormat="1" ht="12.75">
      <c r="B55" s="5" t="s">
        <v>98</v>
      </c>
      <c r="C55" s="2"/>
      <c r="D55" s="2"/>
      <c r="E55" s="1"/>
      <c r="F55" s="2"/>
      <c r="G55" s="1"/>
      <c r="H55" s="2"/>
      <c r="I55" s="1"/>
      <c r="J55" s="2"/>
      <c r="K55" s="2"/>
      <c r="L55" s="2"/>
    </row>
    <row r="56" spans="2:12" s="11" customFormat="1" ht="13.5" thickBot="1">
      <c r="B56" s="5" t="s">
        <v>99</v>
      </c>
      <c r="C56" s="2"/>
      <c r="D56" s="85">
        <v>0.7212443331962047</v>
      </c>
      <c r="E56" s="1"/>
      <c r="F56" s="85">
        <v>1.6329820803292452</v>
      </c>
      <c r="G56" s="1"/>
      <c r="H56" s="85">
        <v>2.58994426450382</v>
      </c>
      <c r="I56" s="1"/>
      <c r="J56" s="85">
        <v>2.8328258871079695</v>
      </c>
      <c r="K56" s="2"/>
      <c r="L56" s="2"/>
    </row>
    <row r="57" spans="2:12" s="11" customFormat="1" ht="13.5" thickTop="1">
      <c r="B57" s="5"/>
      <c r="C57" s="2"/>
      <c r="D57" s="5"/>
      <c r="E57" s="1"/>
      <c r="F57" s="5"/>
      <c r="G57" s="1"/>
      <c r="H57" s="5"/>
      <c r="I57" s="1"/>
      <c r="J57" s="5"/>
      <c r="K57" s="2"/>
      <c r="L57" s="2"/>
    </row>
    <row r="58" spans="2:12" s="11" customFormat="1" ht="13.5" thickBot="1">
      <c r="B58" s="5" t="s">
        <v>100</v>
      </c>
      <c r="C58" s="2"/>
      <c r="D58" s="85">
        <v>0.7212443331962047</v>
      </c>
      <c r="E58" s="1"/>
      <c r="F58" s="85">
        <v>1.6329821065042236</v>
      </c>
      <c r="G58" s="1"/>
      <c r="H58" s="85">
        <v>2.58994426450382</v>
      </c>
      <c r="I58" s="1"/>
      <c r="J58" s="85">
        <v>2.832826056447718</v>
      </c>
      <c r="K58" s="2"/>
      <c r="L58" s="14"/>
    </row>
    <row r="59" spans="2:12" s="11" customFormat="1" ht="13.5" thickTop="1">
      <c r="B59" s="5"/>
      <c r="C59" s="2"/>
      <c r="D59" s="5"/>
      <c r="E59" s="1"/>
      <c r="F59" s="5"/>
      <c r="G59" s="1"/>
      <c r="H59" s="5"/>
      <c r="I59" s="1"/>
      <c r="J59" s="5"/>
      <c r="K59" s="2"/>
      <c r="L59" s="14"/>
    </row>
    <row r="60" spans="2:12" s="11" customFormat="1" ht="12.75">
      <c r="B60" s="5"/>
      <c r="C60" s="2"/>
      <c r="D60" s="5"/>
      <c r="E60" s="5"/>
      <c r="F60" s="5"/>
      <c r="G60" s="5"/>
      <c r="H60" s="5"/>
      <c r="I60" s="5"/>
      <c r="J60" s="5"/>
      <c r="K60" s="2"/>
      <c r="L60" s="14"/>
    </row>
    <row r="61" spans="2:11" s="11" customFormat="1" ht="12.75">
      <c r="B61" s="5" t="s">
        <v>52</v>
      </c>
      <c r="C61" s="2"/>
      <c r="D61" s="2"/>
      <c r="E61" s="2"/>
      <c r="F61" s="2"/>
      <c r="G61" s="2"/>
      <c r="H61" s="2"/>
      <c r="I61" s="2"/>
      <c r="J61" s="2"/>
      <c r="K61" s="2"/>
    </row>
    <row r="62" spans="2:11" s="11" customFormat="1" ht="12.75">
      <c r="B62" s="5" t="s">
        <v>121</v>
      </c>
      <c r="C62" s="2"/>
      <c r="D62" s="2"/>
      <c r="E62" s="2"/>
      <c r="F62" s="2"/>
      <c r="G62" s="2"/>
      <c r="H62" s="2"/>
      <c r="I62" s="2"/>
      <c r="J62" s="2"/>
      <c r="K62" s="2"/>
    </row>
    <row r="63" spans="2:11" s="11" customFormat="1" ht="12.75">
      <c r="B63" s="5"/>
      <c r="C63" s="2"/>
      <c r="D63" s="2"/>
      <c r="E63" s="2"/>
      <c r="F63" s="2"/>
      <c r="G63" s="2"/>
      <c r="H63" s="2"/>
      <c r="I63" s="2"/>
      <c r="J63" s="2"/>
      <c r="K63" s="2"/>
    </row>
    <row r="64" spans="1:10" ht="12.75">
      <c r="A64" s="39"/>
      <c r="B64" s="41"/>
      <c r="C64" s="39"/>
      <c r="D64" s="1"/>
      <c r="E64" s="1"/>
      <c r="F64" s="1"/>
      <c r="G64" s="39"/>
      <c r="H64" s="39"/>
      <c r="I64" s="39"/>
      <c r="J64" s="39"/>
    </row>
    <row r="65" spans="1:11" ht="12.75">
      <c r="A65" s="39"/>
      <c r="B65" s="42"/>
      <c r="C65" s="39"/>
      <c r="D65" s="1"/>
      <c r="E65" s="1"/>
      <c r="F65" s="1"/>
      <c r="G65" s="39"/>
      <c r="H65" s="1"/>
      <c r="I65" s="1"/>
      <c r="J65" s="1"/>
      <c r="K65" s="39"/>
    </row>
    <row r="66" spans="1:11" ht="12.75">
      <c r="A66" s="39"/>
      <c r="B66" s="41"/>
      <c r="C66" s="39"/>
      <c r="D66" s="1"/>
      <c r="E66" s="1"/>
      <c r="F66" s="1"/>
      <c r="G66" s="39"/>
      <c r="H66" s="1"/>
      <c r="I66" s="1"/>
      <c r="J66" s="1"/>
      <c r="K66" s="39"/>
    </row>
    <row r="67" spans="1:10" ht="12.75">
      <c r="A67" s="39"/>
      <c r="B67" s="41"/>
      <c r="C67" s="39"/>
      <c r="D67" s="1"/>
      <c r="E67" s="1"/>
      <c r="F67" s="1"/>
      <c r="G67" s="39"/>
      <c r="H67" s="1"/>
      <c r="I67" s="1"/>
      <c r="J67" s="1"/>
    </row>
    <row r="68" spans="1:10" ht="12.75">
      <c r="A68" s="39"/>
      <c r="B68" s="41"/>
      <c r="C68" s="39"/>
      <c r="D68" s="1"/>
      <c r="E68" s="1"/>
      <c r="F68" s="1"/>
      <c r="G68" s="39"/>
      <c r="H68" s="1"/>
      <c r="I68" s="1"/>
      <c r="J68" s="1"/>
    </row>
    <row r="69" spans="1:10" ht="12.75">
      <c r="A69" s="39"/>
      <c r="B69" s="41"/>
      <c r="C69" s="39"/>
      <c r="D69" s="1"/>
      <c r="E69" s="1"/>
      <c r="F69" s="1"/>
      <c r="G69" s="39"/>
      <c r="H69" s="1"/>
      <c r="I69" s="1"/>
      <c r="J69" s="1"/>
    </row>
    <row r="70" spans="1:10" ht="12.75">
      <c r="A70" s="39"/>
      <c r="B70" s="41"/>
      <c r="C70" s="39"/>
      <c r="D70" s="1"/>
      <c r="E70" s="1"/>
      <c r="F70" s="1"/>
      <c r="G70" s="39"/>
      <c r="H70" s="1"/>
      <c r="I70" s="1"/>
      <c r="J70" s="1"/>
    </row>
    <row r="71" spans="1:10" ht="12.75">
      <c r="A71" s="39"/>
      <c r="B71" s="41"/>
      <c r="C71" s="39"/>
      <c r="D71" s="1"/>
      <c r="E71" s="1"/>
      <c r="F71" s="1"/>
      <c r="G71" s="39"/>
      <c r="H71" s="1"/>
      <c r="I71" s="1"/>
      <c r="J71" s="1"/>
    </row>
    <row r="72" spans="1:10" ht="12.75">
      <c r="A72" s="39"/>
      <c r="B72" s="41"/>
      <c r="C72" s="39"/>
      <c r="D72" s="23"/>
      <c r="E72" s="1"/>
      <c r="F72" s="23"/>
      <c r="G72" s="39"/>
      <c r="H72" s="23"/>
      <c r="I72" s="1"/>
      <c r="J72" s="23"/>
    </row>
    <row r="73" spans="2:10" ht="12.75">
      <c r="B73" s="41"/>
      <c r="D73" s="1"/>
      <c r="E73" s="2"/>
      <c r="F73" s="1"/>
      <c r="H73" s="1"/>
      <c r="J73" s="1"/>
    </row>
    <row r="74" ht="12.75">
      <c r="B74" s="5"/>
    </row>
    <row r="75" spans="2:4" ht="12.75">
      <c r="B75" s="5"/>
      <c r="D75" s="44"/>
    </row>
    <row r="76" spans="2:4" ht="12.75">
      <c r="B76" s="5"/>
      <c r="D76" s="44"/>
    </row>
    <row r="77" spans="2:4" ht="12.75">
      <c r="B77" s="5"/>
      <c r="D77" s="44"/>
    </row>
    <row r="78" spans="2:4" ht="12.75">
      <c r="B78" s="5"/>
      <c r="D78" s="44"/>
    </row>
    <row r="79" spans="2:4" ht="12.75">
      <c r="B79" s="5"/>
      <c r="D79" s="44"/>
    </row>
    <row r="80" spans="2:4" ht="12.75">
      <c r="B80" s="5"/>
      <c r="D80" s="44"/>
    </row>
    <row r="81" spans="2:4" ht="12.75">
      <c r="B81" s="5"/>
      <c r="D81" s="44"/>
    </row>
    <row r="82" spans="2:4" ht="12.75">
      <c r="B82" s="5"/>
      <c r="D82" s="44"/>
    </row>
    <row r="83" spans="2:4" ht="12.75">
      <c r="B83" s="5"/>
      <c r="D83" s="44"/>
    </row>
    <row r="84" spans="2:4" ht="12.75">
      <c r="B84" s="5"/>
      <c r="D84" s="44"/>
    </row>
    <row r="85" spans="2:4" ht="12.75">
      <c r="B85" s="5"/>
      <c r="D85" s="44"/>
    </row>
    <row r="86" spans="2:4" ht="12.75">
      <c r="B86" s="5"/>
      <c r="D86" s="44"/>
    </row>
    <row r="87" spans="2:4" ht="12.75">
      <c r="B87" s="5"/>
      <c r="D87" s="44"/>
    </row>
    <row r="88" spans="2:4" ht="12.75">
      <c r="B88" s="5"/>
      <c r="D88" s="44"/>
    </row>
    <row r="89" spans="2:4" ht="12.75">
      <c r="B89" s="5"/>
      <c r="D89" s="44"/>
    </row>
    <row r="90" spans="2:4" ht="12.75">
      <c r="B90" s="5"/>
      <c r="D90" s="44"/>
    </row>
    <row r="91" spans="2:4" ht="12.75">
      <c r="B91" s="5"/>
      <c r="D91" s="44"/>
    </row>
    <row r="92" spans="2:4" ht="12.75">
      <c r="B92" s="5"/>
      <c r="D92" s="44"/>
    </row>
    <row r="93" spans="2:4" ht="12.75">
      <c r="B93" s="5"/>
      <c r="D93" s="44"/>
    </row>
    <row r="94" spans="2:4" ht="12.75">
      <c r="B94" s="5"/>
      <c r="D94" s="44"/>
    </row>
    <row r="95" spans="2:4" ht="12.75">
      <c r="B95" s="5"/>
      <c r="D95" s="44"/>
    </row>
    <row r="96" spans="2:4" ht="12.75">
      <c r="B96" s="5"/>
      <c r="D96" s="44"/>
    </row>
    <row r="97" spans="2:4" ht="12.75">
      <c r="B97" s="5"/>
      <c r="D97" s="44"/>
    </row>
    <row r="98" spans="2:4" ht="12.75">
      <c r="B98" s="5"/>
      <c r="D98" s="43"/>
    </row>
    <row r="99" spans="2:4" ht="12.75">
      <c r="B99" s="5"/>
      <c r="D99" s="43"/>
    </row>
    <row r="100" spans="2:4" ht="12.75">
      <c r="B100" s="5"/>
      <c r="D100" s="43"/>
    </row>
    <row r="101" ht="12.75">
      <c r="B101" s="5"/>
    </row>
    <row r="102" ht="12.75">
      <c r="B102" s="5"/>
    </row>
  </sheetData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74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75" zoomScaleNormal="75" workbookViewId="0" topLeftCell="A30">
      <selection activeCell="A30" sqref="A30"/>
    </sheetView>
  </sheetViews>
  <sheetFormatPr defaultColWidth="9.33203125" defaultRowHeight="12.75"/>
  <cols>
    <col min="1" max="1" width="1.5" style="47" customWidth="1"/>
    <col min="2" max="2" width="30.66015625" style="47" customWidth="1"/>
    <col min="3" max="3" width="18.66015625" style="47" bestFit="1" customWidth="1"/>
    <col min="4" max="4" width="1.0078125" style="47" customWidth="1"/>
    <col min="5" max="5" width="16.16015625" style="47" bestFit="1" customWidth="1"/>
    <col min="6" max="6" width="1.171875" style="47" customWidth="1"/>
    <col min="7" max="7" width="18.16015625" style="47" bestFit="1" customWidth="1"/>
    <col min="8" max="8" width="1.0078125" style="47" customWidth="1"/>
    <col min="9" max="9" width="18.66015625" style="47" bestFit="1" customWidth="1"/>
    <col min="10" max="10" width="1.171875" style="47" customWidth="1"/>
    <col min="11" max="11" width="11.66015625" style="47" bestFit="1" customWidth="1"/>
    <col min="12" max="12" width="1.171875" style="47" customWidth="1"/>
    <col min="13" max="13" width="18.66015625" style="47" bestFit="1" customWidth="1"/>
    <col min="14" max="14" width="9.5" style="47" bestFit="1" customWidth="1"/>
    <col min="15" max="16384" width="9.33203125" style="47" customWidth="1"/>
  </cols>
  <sheetData>
    <row r="1" spans="1:4" ht="14.25">
      <c r="A1" s="46"/>
      <c r="B1" s="46"/>
      <c r="C1" s="46"/>
      <c r="D1" s="46"/>
    </row>
    <row r="2" spans="1:4" ht="14.25">
      <c r="A2" s="46"/>
      <c r="B2" s="46" t="s">
        <v>50</v>
      </c>
      <c r="C2" s="46"/>
      <c r="D2" s="46"/>
    </row>
    <row r="3" spans="1:4" ht="14.25">
      <c r="A3" s="46"/>
      <c r="B3" s="46" t="s">
        <v>21</v>
      </c>
      <c r="C3" s="46"/>
      <c r="D3" s="46"/>
    </row>
    <row r="4" spans="1:4" ht="14.25">
      <c r="A4" s="46"/>
      <c r="B4" s="46" t="s">
        <v>133</v>
      </c>
      <c r="C4" s="46"/>
      <c r="D4" s="46"/>
    </row>
    <row r="5" spans="1:4" ht="14.25">
      <c r="A5" s="46"/>
      <c r="B5" s="46" t="s">
        <v>6</v>
      </c>
      <c r="C5" s="48"/>
      <c r="D5" s="48"/>
    </row>
    <row r="6" spans="1:3" ht="14.25">
      <c r="A6" s="46"/>
      <c r="B6" s="46"/>
      <c r="C6" s="48" t="s">
        <v>127</v>
      </c>
    </row>
    <row r="7" spans="1:7" ht="15">
      <c r="A7" s="46"/>
      <c r="B7" s="46"/>
      <c r="C7" s="48"/>
      <c r="D7" s="48"/>
      <c r="E7" s="59" t="s">
        <v>124</v>
      </c>
      <c r="F7" s="60"/>
      <c r="G7" s="60"/>
    </row>
    <row r="8" spans="1:7" ht="15">
      <c r="A8" s="46"/>
      <c r="B8" s="46"/>
      <c r="C8" s="48"/>
      <c r="D8" s="48"/>
      <c r="E8" s="59" t="s">
        <v>125</v>
      </c>
      <c r="F8" s="60"/>
      <c r="G8" s="59" t="s">
        <v>126</v>
      </c>
    </row>
    <row r="9" spans="1:5" ht="14.25">
      <c r="A9" s="46"/>
      <c r="B9" s="46"/>
      <c r="C9" s="48"/>
      <c r="D9" s="48"/>
      <c r="E9" s="49"/>
    </row>
    <row r="10" spans="1:13" ht="14.25">
      <c r="A10" s="46"/>
      <c r="B10" s="46"/>
      <c r="C10" s="50" t="s">
        <v>16</v>
      </c>
      <c r="D10" s="50"/>
      <c r="E10" s="49" t="s">
        <v>16</v>
      </c>
      <c r="F10" s="49"/>
      <c r="G10" s="49" t="s">
        <v>18</v>
      </c>
      <c r="H10" s="49"/>
      <c r="I10" s="49" t="s">
        <v>20</v>
      </c>
      <c r="J10" s="49"/>
      <c r="K10" s="49" t="s">
        <v>76</v>
      </c>
      <c r="L10" s="49"/>
      <c r="M10" s="49" t="s">
        <v>20</v>
      </c>
    </row>
    <row r="11" spans="1:13" ht="14.25">
      <c r="A11" s="46"/>
      <c r="B11" s="46"/>
      <c r="C11" s="50" t="s">
        <v>17</v>
      </c>
      <c r="D11" s="50"/>
      <c r="E11" s="49" t="s">
        <v>54</v>
      </c>
      <c r="F11" s="49"/>
      <c r="G11" s="49" t="s">
        <v>19</v>
      </c>
      <c r="H11" s="49"/>
      <c r="I11" s="49"/>
      <c r="J11" s="49"/>
      <c r="K11" s="49" t="s">
        <v>77</v>
      </c>
      <c r="L11" s="49"/>
      <c r="M11" s="49" t="s">
        <v>78</v>
      </c>
    </row>
    <row r="12" spans="1:13" ht="14.25">
      <c r="A12" s="46"/>
      <c r="B12" s="46"/>
      <c r="C12" s="50"/>
      <c r="D12" s="50"/>
      <c r="E12" s="49"/>
      <c r="F12" s="49"/>
      <c r="G12" s="49"/>
      <c r="H12" s="49"/>
      <c r="I12" s="49"/>
      <c r="J12" s="49"/>
      <c r="K12" s="49"/>
      <c r="L12" s="49"/>
      <c r="M12" s="49"/>
    </row>
    <row r="13" spans="2:13" ht="14.25">
      <c r="B13" s="51"/>
      <c r="C13" s="52" t="s">
        <v>10</v>
      </c>
      <c r="E13" s="52" t="s">
        <v>10</v>
      </c>
      <c r="G13" s="52" t="s">
        <v>10</v>
      </c>
      <c r="I13" s="52" t="s">
        <v>10</v>
      </c>
      <c r="J13" s="53"/>
      <c r="K13" s="52" t="s">
        <v>10</v>
      </c>
      <c r="M13" s="52" t="s">
        <v>10</v>
      </c>
    </row>
    <row r="14" spans="2:10" ht="15">
      <c r="B14" s="51"/>
      <c r="C14" s="54"/>
      <c r="G14" s="54"/>
      <c r="I14" s="54"/>
      <c r="J14" s="53"/>
    </row>
    <row r="15" spans="2:13" ht="14.25">
      <c r="B15" s="47" t="s">
        <v>122</v>
      </c>
      <c r="C15" s="55">
        <v>147827158</v>
      </c>
      <c r="D15" s="55"/>
      <c r="E15" s="55">
        <v>5400842</v>
      </c>
      <c r="F15" s="55"/>
      <c r="G15" s="55">
        <v>-15779213</v>
      </c>
      <c r="H15" s="53"/>
      <c r="I15" s="55">
        <f>SUM(C15:H15)</f>
        <v>137448787</v>
      </c>
      <c r="J15" s="53"/>
      <c r="K15" s="55">
        <v>47969</v>
      </c>
      <c r="L15" s="55"/>
      <c r="M15" s="55">
        <f>+I15+K15</f>
        <v>137496756</v>
      </c>
    </row>
    <row r="16" spans="3:13" ht="14.25"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2:13" ht="14.25">
      <c r="B17" s="47" t="s">
        <v>128</v>
      </c>
      <c r="C17" s="53"/>
      <c r="D17" s="53"/>
      <c r="E17" s="53"/>
      <c r="F17" s="53"/>
      <c r="G17" s="53">
        <v>5180125</v>
      </c>
      <c r="H17" s="53"/>
      <c r="I17" s="53">
        <f>SUM(C17:H17)</f>
        <v>5180125</v>
      </c>
      <c r="J17" s="53"/>
      <c r="K17" s="53">
        <v>4789</v>
      </c>
      <c r="L17" s="53"/>
      <c r="M17" s="55">
        <f>+I17+K17</f>
        <v>5184914</v>
      </c>
    </row>
    <row r="18" spans="3:13" ht="14.25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5"/>
    </row>
    <row r="19" spans="3:13" ht="14.25">
      <c r="C19" s="56"/>
      <c r="D19" s="53"/>
      <c r="E19" s="56"/>
      <c r="F19" s="53"/>
      <c r="G19" s="56"/>
      <c r="H19" s="53"/>
      <c r="I19" s="56"/>
      <c r="J19" s="53"/>
      <c r="K19" s="56"/>
      <c r="L19" s="56"/>
      <c r="M19" s="56"/>
    </row>
    <row r="20" spans="3:13" ht="14.25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2:13" ht="14.25">
      <c r="B21" s="47" t="s">
        <v>129</v>
      </c>
      <c r="C21" s="53">
        <f>SUM(C15:C19)</f>
        <v>147827158</v>
      </c>
      <c r="D21" s="53"/>
      <c r="E21" s="53">
        <f>SUM(E15:E19)</f>
        <v>5400842</v>
      </c>
      <c r="F21" s="53"/>
      <c r="G21" s="53">
        <f>SUM(G15:G19)</f>
        <v>-10599088</v>
      </c>
      <c r="H21" s="53"/>
      <c r="I21" s="53">
        <f>SUM(I15:I19)</f>
        <v>142628912</v>
      </c>
      <c r="J21" s="53"/>
      <c r="K21" s="53">
        <f>SUM(K15:K19)</f>
        <v>52758</v>
      </c>
      <c r="L21" s="53"/>
      <c r="M21" s="53">
        <f>SUM(M15:M19)</f>
        <v>142681670</v>
      </c>
    </row>
    <row r="22" spans="3:13" ht="15" thickBot="1">
      <c r="C22" s="57"/>
      <c r="D22" s="53"/>
      <c r="E22" s="57"/>
      <c r="F22" s="53"/>
      <c r="G22" s="57"/>
      <c r="H22" s="53"/>
      <c r="I22" s="57"/>
      <c r="J22" s="53"/>
      <c r="K22" s="57"/>
      <c r="L22" s="53"/>
      <c r="M22" s="57"/>
    </row>
    <row r="23" spans="3:13" ht="15" thickTop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6" spans="2:13" ht="14.25">
      <c r="B26" s="47" t="s">
        <v>123</v>
      </c>
      <c r="C26" s="55">
        <v>147827158</v>
      </c>
      <c r="D26" s="55"/>
      <c r="E26" s="55">
        <v>5400842</v>
      </c>
      <c r="F26" s="55"/>
      <c r="G26" s="55">
        <f>G21</f>
        <v>-10599088</v>
      </c>
      <c r="H26" s="53"/>
      <c r="I26" s="55">
        <f>SUM(C26:G26)</f>
        <v>142628912</v>
      </c>
      <c r="J26" s="53"/>
      <c r="K26" s="55">
        <f>+K21</f>
        <v>52758</v>
      </c>
      <c r="L26" s="55"/>
      <c r="M26" s="55">
        <f>+I26+K26</f>
        <v>142681670</v>
      </c>
    </row>
    <row r="27" spans="3:13" ht="14.25"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2:13" ht="14.25">
      <c r="B28" s="47" t="s">
        <v>51</v>
      </c>
      <c r="C28" s="53"/>
      <c r="D28" s="53"/>
      <c r="E28" s="53"/>
      <c r="F28" s="53"/>
      <c r="G28" s="53">
        <v>3828641</v>
      </c>
      <c r="H28" s="53"/>
      <c r="I28" s="53">
        <f>SUM(C28:H28)</f>
        <v>3828641</v>
      </c>
      <c r="J28" s="53"/>
      <c r="K28" s="53">
        <v>-6712</v>
      </c>
      <c r="L28" s="53"/>
      <c r="M28" s="55">
        <f>+I28+K28</f>
        <v>3821929</v>
      </c>
    </row>
    <row r="29" spans="3:13" ht="14.25"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</row>
    <row r="30" spans="3:13" ht="14.25">
      <c r="C30" s="56"/>
      <c r="D30" s="53"/>
      <c r="E30" s="56"/>
      <c r="F30" s="53"/>
      <c r="G30" s="56"/>
      <c r="H30" s="53"/>
      <c r="I30" s="56"/>
      <c r="J30" s="53"/>
      <c r="K30" s="56"/>
      <c r="L30" s="56"/>
      <c r="M30" s="56"/>
    </row>
    <row r="31" spans="3:13" ht="14.25"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2:13" ht="14.25">
      <c r="B32" s="47" t="s">
        <v>134</v>
      </c>
      <c r="C32" s="53">
        <f aca="true" t="shared" si="0" ref="C32:M32">SUM(C26:C30)</f>
        <v>147827158</v>
      </c>
      <c r="D32" s="53">
        <f t="shared" si="0"/>
        <v>0</v>
      </c>
      <c r="E32" s="53">
        <f t="shared" si="0"/>
        <v>5400842</v>
      </c>
      <c r="F32" s="53">
        <f t="shared" si="0"/>
        <v>0</v>
      </c>
      <c r="G32" s="53">
        <f t="shared" si="0"/>
        <v>-6770447</v>
      </c>
      <c r="H32" s="53">
        <f t="shared" si="0"/>
        <v>0</v>
      </c>
      <c r="I32" s="53">
        <f t="shared" si="0"/>
        <v>146457553</v>
      </c>
      <c r="J32" s="53">
        <f t="shared" si="0"/>
        <v>0</v>
      </c>
      <c r="K32" s="53">
        <f t="shared" si="0"/>
        <v>46046</v>
      </c>
      <c r="L32" s="53">
        <f t="shared" si="0"/>
        <v>0</v>
      </c>
      <c r="M32" s="53">
        <f t="shared" si="0"/>
        <v>146503599</v>
      </c>
    </row>
    <row r="33" spans="3:13" ht="15" thickBot="1">
      <c r="C33" s="57"/>
      <c r="D33" s="53"/>
      <c r="E33" s="57"/>
      <c r="F33" s="53"/>
      <c r="G33" s="57"/>
      <c r="H33" s="53"/>
      <c r="I33" s="57"/>
      <c r="J33" s="53"/>
      <c r="K33" s="57"/>
      <c r="L33" s="57"/>
      <c r="M33" s="57"/>
    </row>
    <row r="34" spans="3:14" ht="15" thickTop="1"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8"/>
    </row>
    <row r="35" spans="3:13" ht="14.25">
      <c r="C35" s="58"/>
      <c r="E35" s="58"/>
      <c r="G35" s="53"/>
      <c r="I35" s="58"/>
      <c r="K35" s="53"/>
      <c r="L35" s="53"/>
      <c r="M35" s="53"/>
    </row>
    <row r="36" spans="2:13" ht="14.25">
      <c r="B36" s="53" t="s">
        <v>53</v>
      </c>
      <c r="I36" s="58"/>
      <c r="K36" s="53"/>
      <c r="L36" s="53"/>
      <c r="M36" s="53"/>
    </row>
    <row r="37" spans="2:13" ht="14.25">
      <c r="B37" s="53" t="str">
        <f>+PL!B62</f>
        <v>Annual Financial Report for the year ended 31 December 2008)</v>
      </c>
      <c r="K37" s="53"/>
      <c r="L37" s="53"/>
      <c r="M37" s="53"/>
    </row>
    <row r="38" spans="11:14" ht="14.25">
      <c r="K38" s="53"/>
      <c r="L38" s="53"/>
      <c r="M38" s="53"/>
      <c r="N38" s="58"/>
    </row>
    <row r="39" spans="11:13" ht="14.25">
      <c r="K39" s="53"/>
      <c r="L39" s="53"/>
      <c r="M39" s="53"/>
    </row>
    <row r="40" spans="11:13" ht="14.25">
      <c r="K40" s="53"/>
      <c r="L40" s="53"/>
      <c r="M40" s="53"/>
    </row>
    <row r="41" spans="11:13" ht="14.25">
      <c r="K41" s="53"/>
      <c r="L41" s="53"/>
      <c r="M41" s="53"/>
    </row>
    <row r="42" spans="11:13" ht="14.25">
      <c r="K42" s="53"/>
      <c r="L42" s="53"/>
      <c r="M42" s="53"/>
    </row>
    <row r="43" spans="11:13" ht="14.25">
      <c r="K43" s="53"/>
      <c r="L43" s="53"/>
      <c r="M43" s="53"/>
    </row>
    <row r="44" spans="11:13" ht="14.25">
      <c r="K44" s="53"/>
      <c r="L44" s="53"/>
      <c r="M44" s="53"/>
    </row>
    <row r="45" spans="11:13" ht="14.25">
      <c r="K45" s="53"/>
      <c r="L45" s="53"/>
      <c r="M45" s="53"/>
    </row>
    <row r="46" spans="11:13" ht="14.25">
      <c r="K46" s="53"/>
      <c r="L46" s="53"/>
      <c r="M46" s="53"/>
    </row>
    <row r="47" spans="11:13" ht="14.25">
      <c r="K47" s="53"/>
      <c r="L47" s="53"/>
      <c r="M47" s="53"/>
    </row>
    <row r="48" spans="11:13" ht="14.25">
      <c r="K48" s="53"/>
      <c r="L48" s="53"/>
      <c r="M48" s="53"/>
    </row>
    <row r="49" spans="11:13" ht="14.25">
      <c r="K49" s="53"/>
      <c r="L49" s="53"/>
      <c r="M49" s="53"/>
    </row>
    <row r="50" spans="11:13" ht="14.25">
      <c r="K50" s="53"/>
      <c r="L50" s="53"/>
      <c r="M50" s="53"/>
    </row>
    <row r="51" spans="11:13" ht="14.25">
      <c r="K51" s="53"/>
      <c r="L51" s="53"/>
      <c r="M51" s="53"/>
    </row>
    <row r="52" spans="11:13" ht="14.25">
      <c r="K52" s="53"/>
      <c r="L52" s="53"/>
      <c r="M52" s="53"/>
    </row>
  </sheetData>
  <printOptions/>
  <pageMargins left="0.984251968503937" right="0.984251968503937" top="0.5905511811023623" bottom="0.5905511811023623" header="0.5118110236220472" footer="0.5118110236220472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="85" zoomScaleNormal="85" workbookViewId="0" topLeftCell="A1">
      <selection activeCell="A1" sqref="A1"/>
    </sheetView>
  </sheetViews>
  <sheetFormatPr defaultColWidth="9.33203125" defaultRowHeight="12.75"/>
  <cols>
    <col min="1" max="1" width="2" style="47" customWidth="1"/>
    <col min="2" max="2" width="71" style="47" customWidth="1"/>
    <col min="3" max="3" width="18.16015625" style="47" bestFit="1" customWidth="1"/>
    <col min="4" max="4" width="17" style="47" bestFit="1" customWidth="1"/>
    <col min="5" max="5" width="18" style="47" customWidth="1"/>
    <col min="6" max="6" width="16.66015625" style="47" bestFit="1" customWidth="1"/>
    <col min="7" max="7" width="15.16015625" style="47" bestFit="1" customWidth="1"/>
    <col min="8" max="16384" width="9.33203125" style="47" customWidth="1"/>
  </cols>
  <sheetData>
    <row r="1" ht="15">
      <c r="A1" s="60" t="s">
        <v>50</v>
      </c>
    </row>
    <row r="2" spans="1:5" ht="15">
      <c r="A2" s="60" t="s">
        <v>22</v>
      </c>
      <c r="C2" s="46"/>
      <c r="D2" s="58"/>
      <c r="E2" s="61"/>
    </row>
    <row r="3" spans="1:3" ht="15">
      <c r="A3" s="60" t="str">
        <f>+PL!A3</f>
        <v>FOR THE QUARTER ENDED 30 JUNE 2009</v>
      </c>
      <c r="C3" s="46"/>
    </row>
    <row r="4" ht="14.25">
      <c r="C4" s="46"/>
    </row>
    <row r="5" spans="3:8" ht="15">
      <c r="C5" s="62">
        <v>2009</v>
      </c>
      <c r="D5" s="62">
        <v>2008</v>
      </c>
      <c r="E5" s="63"/>
      <c r="F5" s="63"/>
      <c r="G5" s="64"/>
      <c r="H5" s="64"/>
    </row>
    <row r="6" spans="3:8" ht="15">
      <c r="C6" s="62" t="s">
        <v>139</v>
      </c>
      <c r="D6" s="62" t="s">
        <v>139</v>
      </c>
      <c r="E6" s="63"/>
      <c r="F6" s="63"/>
      <c r="G6" s="64"/>
      <c r="H6" s="64"/>
    </row>
    <row r="7" spans="3:8" ht="15">
      <c r="C7" s="62" t="s">
        <v>23</v>
      </c>
      <c r="D7" s="62" t="s">
        <v>23</v>
      </c>
      <c r="E7" s="63"/>
      <c r="F7" s="63"/>
      <c r="G7" s="64"/>
      <c r="H7" s="64"/>
    </row>
    <row r="8" spans="3:8" ht="15">
      <c r="C8" s="65">
        <v>39994</v>
      </c>
      <c r="D8" s="65">
        <v>39629</v>
      </c>
      <c r="E8" s="66"/>
      <c r="F8" s="66"/>
      <c r="G8" s="64"/>
      <c r="H8" s="64"/>
    </row>
    <row r="9" spans="3:8" ht="15">
      <c r="C9" s="62" t="s">
        <v>10</v>
      </c>
      <c r="D9" s="62" t="s">
        <v>10</v>
      </c>
      <c r="E9" s="63"/>
      <c r="F9" s="63"/>
      <c r="G9" s="64"/>
      <c r="H9" s="64"/>
    </row>
    <row r="10" spans="3:8" ht="14.25">
      <c r="C10" s="46"/>
      <c r="D10" s="46"/>
      <c r="E10" s="67"/>
      <c r="F10" s="67"/>
      <c r="G10" s="64"/>
      <c r="H10" s="64"/>
    </row>
    <row r="11" spans="1:8" ht="14.25">
      <c r="A11" s="68"/>
      <c r="B11" s="68" t="s">
        <v>92</v>
      </c>
      <c r="C11" s="69">
        <f>6101335-1152482</f>
        <v>4948853</v>
      </c>
      <c r="D11" s="53">
        <v>4970504</v>
      </c>
      <c r="E11" s="53"/>
      <c r="F11" s="70"/>
      <c r="G11" s="70"/>
      <c r="H11" s="64"/>
    </row>
    <row r="12" spans="1:8" ht="14.25">
      <c r="A12" s="71"/>
      <c r="B12" s="71"/>
      <c r="C12" s="69"/>
      <c r="D12" s="53"/>
      <c r="E12" s="53"/>
      <c r="F12" s="70"/>
      <c r="G12" s="70"/>
      <c r="H12" s="64"/>
    </row>
    <row r="13" spans="1:8" ht="14.25">
      <c r="A13" s="71"/>
      <c r="B13" s="71"/>
      <c r="C13" s="69"/>
      <c r="D13" s="53"/>
      <c r="E13" s="53"/>
      <c r="F13" s="70"/>
      <c r="G13" s="70"/>
      <c r="H13" s="64"/>
    </row>
    <row r="14" spans="1:8" ht="14.25">
      <c r="A14" s="68"/>
      <c r="B14" s="68" t="s">
        <v>44</v>
      </c>
      <c r="C14" s="69"/>
      <c r="D14" s="53"/>
      <c r="E14" s="53"/>
      <c r="F14" s="70"/>
      <c r="G14" s="70"/>
      <c r="H14" s="64"/>
    </row>
    <row r="15" spans="1:8" ht="14.25">
      <c r="A15" s="68"/>
      <c r="B15" s="68" t="s">
        <v>24</v>
      </c>
      <c r="C15" s="69">
        <v>1430700</v>
      </c>
      <c r="D15" s="53">
        <v>1243691</v>
      </c>
      <c r="E15" s="53"/>
      <c r="F15" s="70"/>
      <c r="G15" s="70"/>
      <c r="H15" s="64"/>
    </row>
    <row r="16" spans="1:8" ht="14.25">
      <c r="A16" s="68"/>
      <c r="B16" s="68" t="s">
        <v>25</v>
      </c>
      <c r="C16" s="69">
        <f>2516248+1152482</f>
        <v>3668730</v>
      </c>
      <c r="D16" s="53">
        <v>1813386</v>
      </c>
      <c r="E16" s="53"/>
      <c r="F16" s="70"/>
      <c r="G16" s="70"/>
      <c r="H16" s="64"/>
    </row>
    <row r="17" spans="1:8" ht="14.25">
      <c r="A17" s="68"/>
      <c r="B17" s="68"/>
      <c r="C17" s="72"/>
      <c r="D17" s="72"/>
      <c r="E17" s="53"/>
      <c r="F17" s="74"/>
      <c r="G17" s="70"/>
      <c r="H17" s="64"/>
    </row>
    <row r="18" spans="1:8" ht="14.25">
      <c r="A18" s="68"/>
      <c r="B18" s="73" t="s">
        <v>101</v>
      </c>
      <c r="C18" s="69">
        <f>SUM(C11:C17)</f>
        <v>10048283</v>
      </c>
      <c r="D18" s="69">
        <f>SUM(D11:D17)</f>
        <v>8027581</v>
      </c>
      <c r="E18" s="53"/>
      <c r="F18" s="74"/>
      <c r="G18" s="70"/>
      <c r="H18" s="64"/>
    </row>
    <row r="19" spans="1:8" ht="14.25">
      <c r="A19" s="68"/>
      <c r="B19" s="68"/>
      <c r="C19" s="69"/>
      <c r="D19" s="69"/>
      <c r="E19" s="53"/>
      <c r="F19" s="74"/>
      <c r="G19" s="70"/>
      <c r="H19" s="64"/>
    </row>
    <row r="20" spans="1:8" ht="14.25">
      <c r="A20" s="68"/>
      <c r="B20" s="68" t="s">
        <v>26</v>
      </c>
      <c r="C20" s="69"/>
      <c r="D20" s="69"/>
      <c r="E20" s="53"/>
      <c r="F20" s="74"/>
      <c r="G20" s="70"/>
      <c r="H20" s="64"/>
    </row>
    <row r="21" spans="1:8" ht="14.25">
      <c r="A21" s="68"/>
      <c r="B21" s="68" t="s">
        <v>27</v>
      </c>
      <c r="C21" s="69">
        <v>-10972476</v>
      </c>
      <c r="D21" s="53">
        <v>7661120</v>
      </c>
      <c r="E21" s="53"/>
      <c r="F21" s="70"/>
      <c r="G21" s="70"/>
      <c r="H21" s="64"/>
    </row>
    <row r="22" spans="1:8" ht="14.25">
      <c r="A22" s="68"/>
      <c r="B22" s="68" t="s">
        <v>28</v>
      </c>
      <c r="C22" s="69">
        <v>-1505670</v>
      </c>
      <c r="D22" s="53">
        <v>-6657564</v>
      </c>
      <c r="E22" s="53"/>
      <c r="F22" s="70"/>
      <c r="G22" s="70"/>
      <c r="H22" s="64"/>
    </row>
    <row r="23" spans="1:8" ht="14.25">
      <c r="A23" s="68"/>
      <c r="B23" s="68"/>
      <c r="C23" s="72"/>
      <c r="D23" s="72"/>
      <c r="E23" s="53"/>
      <c r="F23" s="74"/>
      <c r="G23" s="70"/>
      <c r="H23" s="64"/>
    </row>
    <row r="24" spans="1:8" ht="14.25">
      <c r="A24" s="68"/>
      <c r="B24" s="68" t="s">
        <v>29</v>
      </c>
      <c r="C24" s="69">
        <f>SUM(C18:C23)</f>
        <v>-2429863</v>
      </c>
      <c r="D24" s="69">
        <f>SUM(D18:D23)</f>
        <v>9031137</v>
      </c>
      <c r="E24" s="53"/>
      <c r="F24" s="74"/>
      <c r="G24" s="70"/>
      <c r="H24" s="64"/>
    </row>
    <row r="25" spans="1:8" ht="14.25">
      <c r="A25" s="68"/>
      <c r="B25" s="68"/>
      <c r="C25" s="69"/>
      <c r="D25" s="69"/>
      <c r="E25" s="53"/>
      <c r="F25" s="74"/>
      <c r="G25" s="70"/>
      <c r="H25" s="64"/>
    </row>
    <row r="26" spans="1:8" ht="14.25">
      <c r="A26" s="68"/>
      <c r="B26" s="68" t="s">
        <v>30</v>
      </c>
      <c r="C26" s="69">
        <v>-303612</v>
      </c>
      <c r="D26" s="53">
        <v>-649673</v>
      </c>
      <c r="E26" s="53"/>
      <c r="F26" s="70"/>
      <c r="G26" s="70"/>
      <c r="H26" s="64"/>
    </row>
    <row r="27" spans="1:8" ht="14.25">
      <c r="A27" s="68"/>
      <c r="B27" s="68" t="s">
        <v>47</v>
      </c>
      <c r="C27" s="69">
        <v>-875389</v>
      </c>
      <c r="D27" s="53">
        <v>-1250745</v>
      </c>
      <c r="E27" s="53"/>
      <c r="F27" s="70"/>
      <c r="G27" s="70"/>
      <c r="H27" s="64"/>
    </row>
    <row r="28" spans="1:8" ht="14.25">
      <c r="A28" s="68"/>
      <c r="B28" s="68"/>
      <c r="C28" s="74"/>
      <c r="D28" s="74"/>
      <c r="E28" s="53"/>
      <c r="F28" s="74"/>
      <c r="G28" s="70"/>
      <c r="H28" s="64"/>
    </row>
    <row r="29" spans="1:8" ht="15.75" customHeight="1">
      <c r="A29" s="68"/>
      <c r="B29" s="73" t="s">
        <v>103</v>
      </c>
      <c r="C29" s="75">
        <f>SUM(C24:C27)</f>
        <v>-3608864</v>
      </c>
      <c r="D29" s="75">
        <f>SUM(D24:D27)</f>
        <v>7130719</v>
      </c>
      <c r="E29" s="53"/>
      <c r="F29" s="74"/>
      <c r="G29" s="70"/>
      <c r="H29" s="64"/>
    </row>
    <row r="30" spans="1:8" ht="14.25">
      <c r="A30" s="68"/>
      <c r="B30" s="68"/>
      <c r="C30" s="46"/>
      <c r="D30" s="46"/>
      <c r="E30" s="53"/>
      <c r="F30" s="67"/>
      <c r="G30" s="70"/>
      <c r="H30" s="64"/>
    </row>
    <row r="31" spans="1:8" ht="14.25">
      <c r="A31" s="68"/>
      <c r="B31" s="68" t="s">
        <v>31</v>
      </c>
      <c r="C31" s="69"/>
      <c r="D31" s="53"/>
      <c r="E31" s="53"/>
      <c r="F31" s="70"/>
      <c r="G31" s="70"/>
      <c r="H31" s="64"/>
    </row>
    <row r="32" spans="1:8" ht="14.25">
      <c r="A32" s="68"/>
      <c r="B32" s="68" t="s">
        <v>55</v>
      </c>
      <c r="C32" s="69">
        <v>-252554</v>
      </c>
      <c r="D32" s="53">
        <v>-890431</v>
      </c>
      <c r="E32" s="53"/>
      <c r="F32" s="70"/>
      <c r="G32" s="70"/>
      <c r="H32" s="64"/>
    </row>
    <row r="33" spans="1:8" ht="14.25">
      <c r="A33" s="68"/>
      <c r="B33" s="68" t="s">
        <v>56</v>
      </c>
      <c r="C33" s="69">
        <v>700</v>
      </c>
      <c r="D33" s="69">
        <v>19000</v>
      </c>
      <c r="E33" s="53"/>
      <c r="F33" s="74"/>
      <c r="G33" s="70"/>
      <c r="H33" s="64"/>
    </row>
    <row r="34" spans="1:8" ht="15.75" customHeight="1">
      <c r="A34" s="68"/>
      <c r="B34" s="73" t="s">
        <v>102</v>
      </c>
      <c r="C34" s="75">
        <f>SUM(C32:C33)</f>
        <v>-251854</v>
      </c>
      <c r="D34" s="75">
        <f>SUM(D32:D33)</f>
        <v>-871431</v>
      </c>
      <c r="E34" s="53"/>
      <c r="F34" s="74"/>
      <c r="G34" s="70"/>
      <c r="H34" s="64"/>
    </row>
    <row r="35" spans="3:8" ht="14.25">
      <c r="C35" s="74"/>
      <c r="D35" s="74"/>
      <c r="E35" s="53"/>
      <c r="F35" s="74"/>
      <c r="G35" s="70"/>
      <c r="H35" s="64"/>
    </row>
    <row r="36" spans="3:8" ht="14.25">
      <c r="C36" s="69"/>
      <c r="D36" s="69"/>
      <c r="E36" s="53"/>
      <c r="F36" s="74"/>
      <c r="G36" s="70"/>
      <c r="H36" s="64"/>
    </row>
    <row r="37" spans="2:8" ht="14.25">
      <c r="B37" s="47" t="s">
        <v>32</v>
      </c>
      <c r="C37" s="69"/>
      <c r="D37" s="69"/>
      <c r="E37" s="53"/>
      <c r="F37" s="74"/>
      <c r="G37" s="70"/>
      <c r="H37" s="64"/>
    </row>
    <row r="38" spans="2:8" ht="14.25">
      <c r="B38" s="47" t="s">
        <v>45</v>
      </c>
      <c r="C38" s="69">
        <v>-356322</v>
      </c>
      <c r="D38" s="53">
        <v>41797</v>
      </c>
      <c r="E38" s="53"/>
      <c r="F38" s="70"/>
      <c r="G38" s="70"/>
      <c r="H38" s="64"/>
    </row>
    <row r="39" spans="2:8" ht="14.25">
      <c r="B39" s="47" t="s">
        <v>93</v>
      </c>
      <c r="C39" s="69">
        <v>7152666</v>
      </c>
      <c r="D39" s="53">
        <v>-4800922</v>
      </c>
      <c r="E39" s="53"/>
      <c r="F39" s="70"/>
      <c r="G39" s="70"/>
      <c r="H39" s="64"/>
    </row>
    <row r="40" spans="2:8" ht="14.25">
      <c r="B40" s="47" t="s">
        <v>46</v>
      </c>
      <c r="C40" s="69">
        <v>-66992</v>
      </c>
      <c r="D40" s="53">
        <v>131323</v>
      </c>
      <c r="E40" s="53"/>
      <c r="F40" s="70"/>
      <c r="G40" s="70"/>
      <c r="H40" s="64"/>
    </row>
    <row r="41" spans="2:8" ht="14.25">
      <c r="B41" s="76"/>
      <c r="C41" s="69"/>
      <c r="D41" s="53"/>
      <c r="E41" s="53"/>
      <c r="F41" s="70"/>
      <c r="G41" s="70"/>
      <c r="H41" s="64"/>
    </row>
    <row r="42" spans="2:8" ht="15.75" customHeight="1">
      <c r="B42" s="77" t="s">
        <v>104</v>
      </c>
      <c r="C42" s="75">
        <f>SUM(C38:C41)</f>
        <v>6729352</v>
      </c>
      <c r="D42" s="75">
        <f>SUM(D38:D41)</f>
        <v>-4627802</v>
      </c>
      <c r="E42" s="53"/>
      <c r="F42" s="74"/>
      <c r="G42" s="70"/>
      <c r="H42" s="64"/>
    </row>
    <row r="43" spans="3:8" ht="14.25">
      <c r="C43" s="69"/>
      <c r="D43" s="69"/>
      <c r="E43" s="53"/>
      <c r="F43" s="74"/>
      <c r="G43" s="70"/>
      <c r="H43" s="64"/>
    </row>
    <row r="44" spans="2:8" ht="14.25">
      <c r="B44" s="47" t="s">
        <v>33</v>
      </c>
      <c r="C44" s="69">
        <f>+C29+C34+C42</f>
        <v>2868634</v>
      </c>
      <c r="D44" s="69">
        <f>+D29+D34+D42</f>
        <v>1631486</v>
      </c>
      <c r="E44" s="53"/>
      <c r="F44" s="74"/>
      <c r="G44" s="70"/>
      <c r="H44" s="64"/>
    </row>
    <row r="45" spans="3:8" ht="14.25">
      <c r="C45" s="69"/>
      <c r="D45" s="53"/>
      <c r="E45" s="53"/>
      <c r="F45" s="74"/>
      <c r="G45" s="70"/>
      <c r="H45" s="64"/>
    </row>
    <row r="46" spans="2:8" ht="14.25">
      <c r="B46" s="47" t="s">
        <v>34</v>
      </c>
      <c r="C46" s="69">
        <v>19235561</v>
      </c>
      <c r="D46" s="53">
        <v>20796186</v>
      </c>
      <c r="E46" s="53"/>
      <c r="F46" s="70"/>
      <c r="G46" s="70"/>
      <c r="H46" s="64"/>
    </row>
    <row r="47" spans="3:8" ht="14.25">
      <c r="C47" s="74"/>
      <c r="D47" s="74"/>
      <c r="E47" s="53"/>
      <c r="F47" s="70"/>
      <c r="G47" s="70"/>
      <c r="H47" s="64"/>
    </row>
    <row r="48" spans="2:8" ht="15.75" customHeight="1" thickBot="1">
      <c r="B48" s="47" t="s">
        <v>48</v>
      </c>
      <c r="C48" s="78">
        <f>SUM(C44:C47)</f>
        <v>22104195</v>
      </c>
      <c r="D48" s="78">
        <f>SUM(D44:D47)</f>
        <v>22427672</v>
      </c>
      <c r="E48" s="53"/>
      <c r="F48" s="74"/>
      <c r="G48" s="70"/>
      <c r="H48" s="64"/>
    </row>
    <row r="49" spans="3:8" ht="15" thickTop="1">
      <c r="C49" s="69"/>
      <c r="D49" s="69"/>
      <c r="E49" s="53"/>
      <c r="F49" s="74"/>
      <c r="G49" s="70"/>
      <c r="H49" s="64"/>
    </row>
    <row r="50" spans="3:8" ht="14.25">
      <c r="C50" s="69"/>
      <c r="D50" s="69"/>
      <c r="E50" s="53"/>
      <c r="F50" s="74"/>
      <c r="G50" s="70"/>
      <c r="H50" s="64"/>
    </row>
    <row r="51" spans="2:8" ht="14.25">
      <c r="B51" s="47" t="s">
        <v>35</v>
      </c>
      <c r="C51" s="69"/>
      <c r="D51" s="53"/>
      <c r="E51" s="53"/>
      <c r="F51" s="74"/>
      <c r="G51" s="70"/>
      <c r="H51" s="64"/>
    </row>
    <row r="52" spans="2:8" ht="14.25">
      <c r="B52" s="47" t="s">
        <v>40</v>
      </c>
      <c r="C52" s="69"/>
      <c r="D52" s="53"/>
      <c r="E52" s="53"/>
      <c r="F52" s="70"/>
      <c r="G52" s="70"/>
      <c r="H52" s="64"/>
    </row>
    <row r="53" spans="2:8" ht="14.25">
      <c r="B53" s="47" t="s">
        <v>36</v>
      </c>
      <c r="C53" s="46"/>
      <c r="E53" s="53"/>
      <c r="F53" s="70"/>
      <c r="G53" s="70"/>
      <c r="H53" s="64"/>
    </row>
    <row r="54" spans="3:8" ht="14.25">
      <c r="C54" s="86" t="s">
        <v>140</v>
      </c>
      <c r="D54" s="79" t="s">
        <v>138</v>
      </c>
      <c r="E54" s="53"/>
      <c r="F54" s="64"/>
      <c r="G54" s="70"/>
      <c r="H54" s="64"/>
    </row>
    <row r="55" spans="3:8" ht="16.5">
      <c r="C55" s="87" t="s">
        <v>10</v>
      </c>
      <c r="D55" s="80" t="s">
        <v>10</v>
      </c>
      <c r="E55" s="53"/>
      <c r="F55" s="82"/>
      <c r="G55" s="70"/>
      <c r="H55" s="64"/>
    </row>
    <row r="56" spans="1:8" ht="16.5">
      <c r="A56" s="58"/>
      <c r="B56" s="58"/>
      <c r="C56" s="46"/>
      <c r="E56" s="53"/>
      <c r="F56" s="83"/>
      <c r="G56" s="70"/>
      <c r="H56" s="64"/>
    </row>
    <row r="57" spans="2:8" ht="14.25">
      <c r="B57" s="47" t="s">
        <v>38</v>
      </c>
      <c r="C57" s="69">
        <v>0</v>
      </c>
      <c r="D57" s="53">
        <v>0</v>
      </c>
      <c r="E57" s="53"/>
      <c r="F57" s="64"/>
      <c r="G57" s="70"/>
      <c r="H57" s="64"/>
    </row>
    <row r="58" spans="2:8" ht="14.25">
      <c r="B58" s="47" t="s">
        <v>2</v>
      </c>
      <c r="C58" s="69">
        <v>11753320</v>
      </c>
      <c r="D58" s="53">
        <v>14063942</v>
      </c>
      <c r="E58" s="53"/>
      <c r="F58" s="70"/>
      <c r="G58" s="70"/>
      <c r="H58" s="64"/>
    </row>
    <row r="59" spans="2:8" ht="14.25">
      <c r="B59" s="47" t="s">
        <v>37</v>
      </c>
      <c r="C59" s="69">
        <v>10350875</v>
      </c>
      <c r="D59" s="53">
        <v>8363730</v>
      </c>
      <c r="E59" s="53"/>
      <c r="F59" s="70"/>
      <c r="G59" s="70"/>
      <c r="H59" s="64"/>
    </row>
    <row r="60" spans="2:8" ht="15.75" customHeight="1" thickBot="1">
      <c r="B60" s="47" t="s">
        <v>39</v>
      </c>
      <c r="C60" s="88">
        <f>SUM(C57:C59)</f>
        <v>22104195</v>
      </c>
      <c r="D60" s="81">
        <f>SUM(D57:D59)</f>
        <v>22427672</v>
      </c>
      <c r="E60" s="53"/>
      <c r="F60" s="70"/>
      <c r="G60" s="70"/>
      <c r="H60" s="64"/>
    </row>
    <row r="61" spans="3:8" ht="15" thickTop="1">
      <c r="C61" s="89">
        <f>+C48-C60</f>
        <v>0</v>
      </c>
      <c r="D61" s="58">
        <f>+D48-D60</f>
        <v>0</v>
      </c>
      <c r="E61" s="53"/>
      <c r="F61" s="70"/>
      <c r="G61" s="70"/>
      <c r="H61" s="64"/>
    </row>
    <row r="62" spans="1:8" ht="14.25">
      <c r="A62" s="53"/>
      <c r="B62" s="53" t="s">
        <v>58</v>
      </c>
      <c r="C62" s="46"/>
      <c r="E62" s="53"/>
      <c r="F62" s="61"/>
      <c r="G62" s="70"/>
      <c r="H62" s="64"/>
    </row>
    <row r="63" spans="1:8" ht="14.25">
      <c r="A63" s="53"/>
      <c r="B63" s="53" t="s">
        <v>130</v>
      </c>
      <c r="C63" s="69"/>
      <c r="D63" s="53"/>
      <c r="E63" s="53"/>
      <c r="F63" s="61"/>
      <c r="G63" s="70"/>
      <c r="H63" s="64"/>
    </row>
    <row r="64" spans="3:8" ht="14.25">
      <c r="C64" s="46"/>
      <c r="E64" s="53"/>
      <c r="F64" s="64"/>
      <c r="G64" s="70"/>
      <c r="H64" s="64"/>
    </row>
    <row r="65" spans="3:8" ht="14.25">
      <c r="C65" s="46"/>
      <c r="E65" s="53"/>
      <c r="F65" s="70"/>
      <c r="G65" s="70"/>
      <c r="H65" s="64"/>
    </row>
    <row r="66" spans="3:8" ht="14.25">
      <c r="C66" s="46"/>
      <c r="E66" s="53"/>
      <c r="F66" s="64"/>
      <c r="G66" s="70"/>
      <c r="H66" s="64"/>
    </row>
    <row r="67" spans="3:8" ht="14.25">
      <c r="C67" s="46"/>
      <c r="E67" s="53"/>
      <c r="F67" s="70"/>
      <c r="G67" s="70"/>
      <c r="H67" s="64"/>
    </row>
    <row r="68" spans="3:8" ht="14.25">
      <c r="C68" s="46"/>
      <c r="E68" s="53"/>
      <c r="F68" s="70"/>
      <c r="G68" s="70"/>
      <c r="H68" s="64"/>
    </row>
    <row r="69" spans="3:8" ht="14.25">
      <c r="C69" s="46"/>
      <c r="E69" s="53"/>
      <c r="F69" s="70"/>
      <c r="G69" s="70"/>
      <c r="H69" s="64"/>
    </row>
    <row r="70" spans="3:8" ht="14.25">
      <c r="C70" s="46"/>
      <c r="E70" s="53"/>
      <c r="F70" s="70"/>
      <c r="G70" s="53"/>
      <c r="H70" s="64"/>
    </row>
    <row r="71" spans="3:7" ht="14.25">
      <c r="C71" s="46"/>
      <c r="E71" s="53"/>
      <c r="F71" s="70"/>
      <c r="G71" s="53"/>
    </row>
    <row r="72" spans="3:7" ht="14.25">
      <c r="C72" s="46"/>
      <c r="E72" s="53"/>
      <c r="F72" s="70"/>
      <c r="G72" s="53"/>
    </row>
    <row r="73" spans="3:7" ht="14.25">
      <c r="C73" s="46"/>
      <c r="E73" s="53"/>
      <c r="F73" s="70"/>
      <c r="G73" s="53"/>
    </row>
    <row r="74" spans="3:7" ht="14.25">
      <c r="C74" s="46"/>
      <c r="E74" s="53"/>
      <c r="F74" s="70"/>
      <c r="G74" s="53"/>
    </row>
    <row r="75" spans="3:7" ht="14.25">
      <c r="C75" s="46"/>
      <c r="E75" s="53"/>
      <c r="F75" s="70"/>
      <c r="G75" s="53"/>
    </row>
    <row r="76" spans="3:7" ht="14.25">
      <c r="C76" s="46"/>
      <c r="E76" s="53"/>
      <c r="F76" s="70"/>
      <c r="G76" s="53"/>
    </row>
    <row r="77" spans="3:7" ht="14.25">
      <c r="C77" s="46"/>
      <c r="E77" s="53"/>
      <c r="F77" s="70"/>
      <c r="G77" s="53"/>
    </row>
    <row r="78" spans="3:7" ht="14.25">
      <c r="C78" s="46"/>
      <c r="E78" s="70"/>
      <c r="F78" s="70"/>
      <c r="G78" s="53"/>
    </row>
    <row r="79" spans="3:6" ht="14.25">
      <c r="C79" s="46"/>
      <c r="E79" s="70"/>
      <c r="F79" s="70"/>
    </row>
    <row r="80" spans="3:7" ht="14.25">
      <c r="C80" s="46"/>
      <c r="E80" s="70"/>
      <c r="F80" s="70"/>
      <c r="G80" s="53"/>
    </row>
    <row r="81" spans="3:7" ht="14.25">
      <c r="C81" s="46"/>
      <c r="E81" s="64"/>
      <c r="F81" s="70"/>
      <c r="G81" s="53"/>
    </row>
    <row r="82" spans="3:7" ht="14.25">
      <c r="C82" s="46"/>
      <c r="E82" s="64"/>
      <c r="F82" s="70"/>
      <c r="G82" s="53"/>
    </row>
    <row r="83" spans="3:7" ht="14.25">
      <c r="C83" s="46"/>
      <c r="E83" s="64"/>
      <c r="F83" s="70"/>
      <c r="G83" s="53"/>
    </row>
    <row r="84" spans="3:7" ht="14.25">
      <c r="C84" s="46"/>
      <c r="E84" s="64"/>
      <c r="F84" s="70"/>
      <c r="G84" s="53"/>
    </row>
    <row r="85" spans="3:7" ht="14.25">
      <c r="C85" s="46"/>
      <c r="E85" s="64"/>
      <c r="F85" s="70"/>
      <c r="G85" s="53"/>
    </row>
    <row r="86" spans="3:7" ht="14.25">
      <c r="C86" s="46"/>
      <c r="E86" s="64"/>
      <c r="F86" s="70"/>
      <c r="G86" s="53"/>
    </row>
    <row r="87" spans="3:6" ht="14.25">
      <c r="C87" s="46"/>
      <c r="E87" s="64"/>
      <c r="F87" s="70"/>
    </row>
    <row r="88" spans="3:6" ht="14.25">
      <c r="C88" s="46"/>
      <c r="E88" s="64"/>
      <c r="F88" s="70"/>
    </row>
    <row r="89" spans="3:6" ht="14.25">
      <c r="C89" s="46"/>
      <c r="F89" s="70"/>
    </row>
    <row r="90" spans="3:6" ht="14.25">
      <c r="C90" s="46"/>
      <c r="F90" s="64"/>
    </row>
    <row r="91" spans="3:6" ht="14.25">
      <c r="C91" s="46"/>
      <c r="F91" s="64"/>
    </row>
    <row r="92" spans="3:6" ht="14.25">
      <c r="C92" s="46"/>
      <c r="F92" s="64"/>
    </row>
    <row r="93" spans="3:6" ht="14.25">
      <c r="C93" s="46"/>
      <c r="F93" s="64"/>
    </row>
    <row r="94" spans="3:6" ht="14.25">
      <c r="C94" s="46"/>
      <c r="F94" s="64"/>
    </row>
    <row r="95" ht="14.25">
      <c r="F95" s="64"/>
    </row>
    <row r="96" ht="14.25">
      <c r="F96" s="64"/>
    </row>
    <row r="97" ht="14.25">
      <c r="F97" s="64"/>
    </row>
    <row r="98" ht="14.25">
      <c r="F98" s="64"/>
    </row>
    <row r="99" ht="14.25">
      <c r="F99" s="64"/>
    </row>
    <row r="100" ht="14.25">
      <c r="F100" s="64"/>
    </row>
    <row r="101" ht="14.25">
      <c r="F101" s="64"/>
    </row>
    <row r="102" ht="14.25">
      <c r="F102" s="64"/>
    </row>
  </sheetData>
  <printOptions verticalCentered="1"/>
  <pageMargins left="0.984251968503937" right="0.7480314960629921" top="0.7480314960629921" bottom="0.7480314960629921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2009-08-25T05:55:47Z</cp:lastPrinted>
  <dcterms:created xsi:type="dcterms:W3CDTF">1997-07-14T11:38:51Z</dcterms:created>
  <dcterms:modified xsi:type="dcterms:W3CDTF">2009-08-25T03:24:54Z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